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meyes.sharepoint.com/sites/Root/Documents partages/2. Documents de travail/22.Validateur doc/A confirmer/v4/modifié/"/>
    </mc:Choice>
  </mc:AlternateContent>
  <xr:revisionPtr revIDLastSave="4" documentId="8_{10785BB8-3164-4CC5-99C0-60D2DA173508}" xr6:coauthVersionLast="47" xr6:coauthVersionMax="47" xr10:uidLastSave="{15D6DBE1-CE98-48C1-9AEF-0F5351278BC9}"/>
  <bookViews>
    <workbookView xWindow="-38520" yWindow="-120" windowWidth="38640" windowHeight="21120" xr2:uid="{1BDC3C7B-49C0-4486-83A4-0D62EFDFE12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M15" i="1"/>
  <c r="E22" i="1" s="1"/>
  <c r="I15" i="1"/>
  <c r="E21" i="1" s="1"/>
  <c r="E15" i="1"/>
  <c r="C15" i="1"/>
  <c r="C20" i="1" s="1"/>
  <c r="D15" i="1"/>
  <c r="D20" i="1" s="1"/>
  <c r="F15" i="1"/>
  <c r="B21" i="1" s="1"/>
  <c r="G15" i="1"/>
  <c r="C21" i="1" s="1"/>
  <c r="H15" i="1"/>
  <c r="D21" i="1" s="1"/>
  <c r="J15" i="1"/>
  <c r="B22" i="1" s="1"/>
  <c r="K15" i="1"/>
  <c r="C22" i="1" s="1"/>
  <c r="L15" i="1"/>
  <c r="D22" i="1" s="1"/>
  <c r="B15" i="1"/>
  <c r="B20" i="1" s="1"/>
  <c r="D23" i="1" l="1"/>
  <c r="N15" i="1"/>
  <c r="E23" i="1"/>
  <c r="E20" i="1"/>
  <c r="F20" i="1" s="1"/>
  <c r="F21" i="1"/>
  <c r="F22" i="1"/>
  <c r="B23" i="1"/>
  <c r="C23" i="1"/>
  <c r="F23" i="1" l="1"/>
  <c r="O4" i="1"/>
  <c r="O12" i="1"/>
  <c r="O5" i="1"/>
  <c r="O13" i="1"/>
  <c r="O6" i="1"/>
  <c r="O14" i="1"/>
  <c r="O10" i="1"/>
  <c r="O7" i="1"/>
  <c r="O15" i="1"/>
  <c r="O8" i="1"/>
  <c r="O9" i="1"/>
  <c r="O11" i="1"/>
</calcChain>
</file>

<file path=xl/sharedStrings.xml><?xml version="1.0" encoding="utf-8"?>
<sst xmlns="http://schemas.openxmlformats.org/spreadsheetml/2006/main" count="40" uniqueCount="31">
  <si>
    <t>Nouvelles données</t>
  </si>
  <si>
    <t>r16</t>
  </si>
  <si>
    <t>r17</t>
  </si>
  <si>
    <t>r18</t>
  </si>
  <si>
    <t>Headers</t>
  </si>
  <si>
    <t>Lenses</t>
  </si>
  <si>
    <t>Frames</t>
  </si>
  <si>
    <t>Shapes</t>
  </si>
  <si>
    <t>Traces</t>
  </si>
  <si>
    <t>Drilling points</t>
  </si>
  <si>
    <t>Contact lenses</t>
  </si>
  <si>
    <t>Care products</t>
  </si>
  <si>
    <t>Controls</t>
  </si>
  <si>
    <t>Modifications impactantes</t>
  </si>
  <si>
    <t>Modifications non-impactantes</t>
  </si>
  <si>
    <t>Others</t>
  </si>
  <si>
    <t>Total</t>
  </si>
  <si>
    <t>Accessories</t>
  </si>
  <si>
    <t>Section</t>
  </si>
  <si>
    <t>Modification non-impactantes</t>
  </si>
  <si>
    <t>Type de changement</t>
  </si>
  <si>
    <t xml:space="preserve">r16 </t>
  </si>
  <si>
    <t xml:space="preserve">r17 </t>
  </si>
  <si>
    <t xml:space="preserve">r18 </t>
  </si>
  <si>
    <t xml:space="preserve">r16  </t>
  </si>
  <si>
    <t xml:space="preserve">r17  </t>
  </si>
  <si>
    <t xml:space="preserve">r18  </t>
  </si>
  <si>
    <t>Pourcentages</t>
  </si>
  <si>
    <t>r19</t>
  </si>
  <si>
    <r>
      <t>r19</t>
    </r>
    <r>
      <rPr>
        <sz val="11"/>
        <color theme="4" tint="-0.249977111117893"/>
        <rFont val="Calibri"/>
        <family val="2"/>
        <scheme val="minor"/>
      </rPr>
      <t>_</t>
    </r>
  </si>
  <si>
    <r>
      <t>r19</t>
    </r>
    <r>
      <rPr>
        <sz val="11"/>
        <color theme="4" tint="-0.249977111117893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</si>
</sst>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0" fillId="0" borderId="4" xfId="0" applyBorder="1"/>
    <xf numFmtId="0" fontId="0" fillId="0" borderId="5" xfId="0" applyBorder="1"/>
    <xf numFmtId="0" fontId="1" fillId="2" borderId="6" xfId="0" applyFont="1" applyFill="1" applyBorder="1"/>
    <xf numFmtId="0" fontId="1" fillId="2" borderId="7" xfId="0" applyFont="1" applyFill="1" applyBorder="1"/>
    <xf numFmtId="0" fontId="0" fillId="0" borderId="1" xfId="0" applyBorder="1"/>
    <xf numFmtId="0" fontId="0" fillId="0" borderId="3" xfId="0" applyBorder="1"/>
    <xf numFmtId="0" fontId="2" fillId="2" borderId="4" xfId="0" applyFont="1" applyFill="1" applyBorder="1"/>
    <xf numFmtId="10" fontId="0" fillId="0" borderId="5" xfId="0" applyNumberFormat="1" applyBorder="1"/>
    <xf numFmtId="10" fontId="0" fillId="0" borderId="8" xfId="0" applyNumberFormat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</cellXfs>
  <cellStyles count="1">
    <cellStyle name="Normal" xfId="0" builtinId="0"/>
  </cellStyles>
  <dxfs count="7">
    <dxf>
      <numFmt numFmtId="0" formatCode="General"/>
    </dxf>
    <dxf>
      <numFmt numFmtId="14" formatCode="0.00%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theme="4"/>
        </patternFill>
      </fill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top/>
        <bottom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B04CA1-C46F-4F91-9A66-55D978539C58}" name="Tableau1" displayName="Tableau1" ref="A3:O15" totalsRowShown="0">
  <autoFilter ref="A3:O15" xr:uid="{9C459CEF-D9BD-4465-BF6A-34D0B29BC942}"/>
  <tableColumns count="15">
    <tableColumn id="1" xr3:uid="{FDA622D0-D411-40B1-9A73-04F9AABD0B07}" name="Section"/>
    <tableColumn id="2" xr3:uid="{96D0CE95-BECC-47DD-86C7-78E231818D0E}" name="r16" dataDxfId="6"/>
    <tableColumn id="3" xr3:uid="{4148166F-B94A-4F6A-BEEC-BA33CBFA054B}" name="r17"/>
    <tableColumn id="4" xr3:uid="{C39ECB23-03BE-4454-9946-CB85068BA458}" name="r18"/>
    <tableColumn id="17" xr3:uid="{C9D88503-69C1-452D-BC1B-BC44B8A0CA7A}" name="r19"/>
    <tableColumn id="5" xr3:uid="{E9048A75-5F68-4C6E-86A5-2BB564B064A7}" name="r16 " dataDxfId="5"/>
    <tableColumn id="6" xr3:uid="{98A1FC78-7E42-4FCF-9B7C-FA77C219DF6C}" name="r17 "/>
    <tableColumn id="7" xr3:uid="{5198983C-DBC6-4877-92D4-B7FF4CD9FD05}" name="r18 "/>
    <tableColumn id="18" xr3:uid="{66CF1DFF-9595-4F02-BADB-1F0C72431638}" name="r19_"/>
    <tableColumn id="8" xr3:uid="{37340D69-7DBC-40D3-A98E-C54CBB5588AB}" name="r16  " dataDxfId="4"/>
    <tableColumn id="9" xr3:uid="{730C76B5-D851-494B-8C09-987223A970A9}" name="r17  "/>
    <tableColumn id="10" xr3:uid="{2C1679A7-BF84-4A5F-9C0A-3F01FDC67C93}" name="r18  "/>
    <tableColumn id="19" xr3:uid="{F9F35DC9-DE60-43FE-A5CC-8340D5AE5D51}" name="r19." dataDxfId="3"/>
    <tableColumn id="11" xr3:uid="{D5F0EFA3-6E9B-42B2-B0DC-A6F654E6DB57}" name="Total" dataDxfId="2">
      <calculatedColumnFormula>SUM(B4:M4)</calculatedColumnFormula>
    </tableColumn>
    <tableColumn id="12" xr3:uid="{542272DF-AC7A-45BA-9FE7-50C5439A14C0}" name="Pourcentages" dataDxfId="1">
      <calculatedColumnFormula>+Tableau1[[#This Row],[Total]]/$N$15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617F2EC-828D-4E09-A434-4C244E12BD60}" name="Tableau2" displayName="Tableau2" ref="A19:F23" totalsRowShown="0">
  <autoFilter ref="A19:F23" xr:uid="{FD49C50A-B01B-46A7-BF4A-8F830BDF4A20}"/>
  <tableColumns count="6">
    <tableColumn id="1" xr3:uid="{376257A7-6B9F-4288-8D30-93114D761378}" name="Type de changement"/>
    <tableColumn id="2" xr3:uid="{1E48F9B0-C20E-42AB-995B-BF586E6E2E1A}" name="r16"/>
    <tableColumn id="3" xr3:uid="{0367A978-B9C0-4D78-AA2D-20D744D45C5F}" name="r17"/>
    <tableColumn id="4" xr3:uid="{E85A0F98-C0EB-4AC2-89A9-B64B7E92EC79}" name="r18"/>
    <tableColumn id="6" xr3:uid="{9E8844D8-4EFC-42D2-8578-4A3C1D58E650}" name="r19"/>
    <tableColumn id="5" xr3:uid="{A4E94ED8-8FE7-470F-A549-DEDA0157C250}" name="Total" dataDxfId="0">
      <calculatedColumnFormula>SUM(B20:E20)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FFEC3E6F-EC6D-46EF-98C8-8D07E3302C92}">
  <we:reference id="df76232d-21a6-4463-9d19-0518ac5aab5d" version="1.1.0.0" store="EXCatalog" storeType="EXCatalog"/>
  <we:alternateReferences>
    <we:reference id="WA200000556" version="1.1.0.0" store="" storeType="OMEX"/>
  </we:alternateReferences>
  <we:properties>
    <we:property name="Office.AutoShowTaskpaneWithDocument" value="true"/>
    <we:property name="documentId" value="&quot;f0ce8456-0fd6-41f8-b511-56821923909f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_xldudf_JIRA_JQL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198FF-8B4F-4FD5-9A95-FF7351EA60E2}">
  <dimension ref="A1:O23"/>
  <sheetViews>
    <sheetView tabSelected="1" workbookViewId="0">
      <selection activeCell="K33" sqref="K33"/>
    </sheetView>
  </sheetViews>
  <sheetFormatPr baseColWidth="10" defaultRowHeight="15" x14ac:dyDescent="0.25"/>
  <cols>
    <col min="1" max="1" width="31.28515625" customWidth="1"/>
    <col min="2" max="2" width="9.5703125" customWidth="1"/>
    <col min="14" max="14" width="11.5703125" customWidth="1"/>
    <col min="15" max="15" width="15.140625" customWidth="1"/>
  </cols>
  <sheetData>
    <row r="1" spans="1:15" ht="15.75" thickBot="1" x14ac:dyDescent="0.3"/>
    <row r="2" spans="1:15" ht="15.75" thickBot="1" x14ac:dyDescent="0.3">
      <c r="B2" s="12" t="s">
        <v>0</v>
      </c>
      <c r="C2" s="13"/>
      <c r="D2" s="13"/>
      <c r="E2" s="14"/>
      <c r="F2" s="15" t="s">
        <v>13</v>
      </c>
      <c r="G2" s="16"/>
      <c r="H2" s="16"/>
      <c r="I2" s="14"/>
      <c r="J2" s="17" t="s">
        <v>14</v>
      </c>
      <c r="K2" s="18"/>
      <c r="L2" s="18"/>
      <c r="M2" s="14"/>
    </row>
    <row r="3" spans="1:15" x14ac:dyDescent="0.25">
      <c r="A3" t="s">
        <v>18</v>
      </c>
      <c r="B3" s="3" t="s">
        <v>1</v>
      </c>
      <c r="C3" t="s">
        <v>2</v>
      </c>
      <c r="D3" t="s">
        <v>3</v>
      </c>
      <c r="E3" s="4" t="s">
        <v>28</v>
      </c>
      <c r="F3" s="3" t="s">
        <v>21</v>
      </c>
      <c r="G3" t="s">
        <v>22</v>
      </c>
      <c r="H3" t="s">
        <v>23</v>
      </c>
      <c r="I3" s="4" t="s">
        <v>29</v>
      </c>
      <c r="J3" s="3" t="s">
        <v>24</v>
      </c>
      <c r="K3" t="s">
        <v>25</v>
      </c>
      <c r="L3" t="s">
        <v>26</v>
      </c>
      <c r="M3" s="4" t="s">
        <v>30</v>
      </c>
      <c r="N3" s="7" t="s">
        <v>16</v>
      </c>
      <c r="O3" s="8" t="s">
        <v>27</v>
      </c>
    </row>
    <row r="4" spans="1:15" x14ac:dyDescent="0.25">
      <c r="A4" s="1" t="s">
        <v>4</v>
      </c>
      <c r="B4" s="3">
        <v>0</v>
      </c>
      <c r="C4">
        <v>3</v>
      </c>
      <c r="D4">
        <v>1</v>
      </c>
      <c r="E4">
        <v>10</v>
      </c>
      <c r="F4" s="3">
        <v>6</v>
      </c>
      <c r="G4">
        <v>2</v>
      </c>
      <c r="H4">
        <v>1</v>
      </c>
      <c r="I4">
        <v>1</v>
      </c>
      <c r="J4" s="3">
        <v>3</v>
      </c>
      <c r="K4">
        <v>19</v>
      </c>
      <c r="L4">
        <v>3</v>
      </c>
      <c r="M4" s="4">
        <v>7</v>
      </c>
      <c r="N4" s="9">
        <f t="shared" ref="N4:N15" si="0">SUM(B4:M4)</f>
        <v>56</v>
      </c>
      <c r="O4" s="10">
        <f>+Tableau1[[#This Row],[Total]]/$N$15</f>
        <v>0.12814645308924486</v>
      </c>
    </row>
    <row r="5" spans="1:15" x14ac:dyDescent="0.25">
      <c r="A5" s="1" t="s">
        <v>5</v>
      </c>
      <c r="B5" s="3">
        <v>0</v>
      </c>
      <c r="C5">
        <v>9</v>
      </c>
      <c r="D5">
        <v>6</v>
      </c>
      <c r="E5">
        <v>1</v>
      </c>
      <c r="F5" s="3">
        <v>1</v>
      </c>
      <c r="G5">
        <v>34</v>
      </c>
      <c r="H5">
        <v>8</v>
      </c>
      <c r="I5">
        <v>1</v>
      </c>
      <c r="J5" s="3">
        <v>7</v>
      </c>
      <c r="K5">
        <v>37</v>
      </c>
      <c r="L5">
        <v>34</v>
      </c>
      <c r="M5" s="4">
        <v>5</v>
      </c>
      <c r="N5" s="9">
        <f t="shared" si="0"/>
        <v>143</v>
      </c>
      <c r="O5" s="10">
        <f>+Tableau1[[#This Row],[Total]]/$N$15</f>
        <v>0.32723112128146453</v>
      </c>
    </row>
    <row r="6" spans="1:15" x14ac:dyDescent="0.25">
      <c r="A6" s="1" t="s">
        <v>6</v>
      </c>
      <c r="B6" s="3">
        <v>6</v>
      </c>
      <c r="C6">
        <v>4</v>
      </c>
      <c r="D6">
        <v>1</v>
      </c>
      <c r="E6">
        <v>0</v>
      </c>
      <c r="F6" s="3">
        <v>3</v>
      </c>
      <c r="G6">
        <v>3</v>
      </c>
      <c r="H6">
        <v>4</v>
      </c>
      <c r="I6">
        <v>37</v>
      </c>
      <c r="J6" s="3">
        <v>3</v>
      </c>
      <c r="K6">
        <v>10</v>
      </c>
      <c r="L6">
        <v>13</v>
      </c>
      <c r="M6" s="4">
        <v>4</v>
      </c>
      <c r="N6" s="9">
        <f t="shared" si="0"/>
        <v>88</v>
      </c>
      <c r="O6" s="10">
        <f>+Tableau1[[#This Row],[Total]]/$N$15</f>
        <v>0.20137299771167047</v>
      </c>
    </row>
    <row r="7" spans="1:15" x14ac:dyDescent="0.25">
      <c r="A7" s="1" t="s">
        <v>7</v>
      </c>
      <c r="B7" s="3">
        <v>0</v>
      </c>
      <c r="C7">
        <v>0</v>
      </c>
      <c r="D7">
        <v>0</v>
      </c>
      <c r="E7">
        <v>0</v>
      </c>
      <c r="F7" s="3">
        <v>1</v>
      </c>
      <c r="G7">
        <v>0</v>
      </c>
      <c r="H7">
        <v>0</v>
      </c>
      <c r="I7">
        <v>0</v>
      </c>
      <c r="J7" s="3">
        <v>0</v>
      </c>
      <c r="K7">
        <v>2</v>
      </c>
      <c r="L7">
        <v>0</v>
      </c>
      <c r="M7" s="4">
        <v>0</v>
      </c>
      <c r="N7" s="9">
        <f t="shared" si="0"/>
        <v>3</v>
      </c>
      <c r="O7" s="10">
        <f>+Tableau1[[#This Row],[Total]]/$N$15</f>
        <v>6.8649885583524023E-3</v>
      </c>
    </row>
    <row r="8" spans="1:15" x14ac:dyDescent="0.25">
      <c r="A8" s="1" t="s">
        <v>8</v>
      </c>
      <c r="B8" s="3">
        <v>5</v>
      </c>
      <c r="C8">
        <v>0</v>
      </c>
      <c r="D8">
        <v>0</v>
      </c>
      <c r="E8">
        <v>0</v>
      </c>
      <c r="F8" s="3">
        <v>0</v>
      </c>
      <c r="G8">
        <v>0</v>
      </c>
      <c r="H8">
        <v>0</v>
      </c>
      <c r="I8">
        <v>0</v>
      </c>
      <c r="J8" s="3">
        <v>0</v>
      </c>
      <c r="K8">
        <v>1</v>
      </c>
      <c r="L8">
        <v>0</v>
      </c>
      <c r="M8" s="4">
        <v>0</v>
      </c>
      <c r="N8" s="9">
        <f t="shared" si="0"/>
        <v>6</v>
      </c>
      <c r="O8" s="10">
        <f>+Tableau1[[#This Row],[Total]]/$N$15</f>
        <v>1.3729977116704805E-2</v>
      </c>
    </row>
    <row r="9" spans="1:15" x14ac:dyDescent="0.25">
      <c r="A9" s="1" t="s">
        <v>9</v>
      </c>
      <c r="B9" s="3">
        <v>3</v>
      </c>
      <c r="C9">
        <v>0</v>
      </c>
      <c r="D9">
        <v>0</v>
      </c>
      <c r="E9">
        <v>0</v>
      </c>
      <c r="F9" s="3">
        <v>0</v>
      </c>
      <c r="G9">
        <v>0</v>
      </c>
      <c r="H9">
        <v>0</v>
      </c>
      <c r="I9">
        <v>0</v>
      </c>
      <c r="J9" s="3">
        <v>0</v>
      </c>
      <c r="K9">
        <v>0</v>
      </c>
      <c r="L9">
        <v>0</v>
      </c>
      <c r="M9" s="4">
        <v>2</v>
      </c>
      <c r="N9" s="9">
        <f t="shared" si="0"/>
        <v>5</v>
      </c>
      <c r="O9" s="10">
        <f>+Tableau1[[#This Row],[Total]]/$N$15</f>
        <v>1.1441647597254004E-2</v>
      </c>
    </row>
    <row r="10" spans="1:15" x14ac:dyDescent="0.25">
      <c r="A10" s="1" t="s">
        <v>10</v>
      </c>
      <c r="B10" s="3">
        <v>0</v>
      </c>
      <c r="C10">
        <v>2</v>
      </c>
      <c r="D10">
        <v>0</v>
      </c>
      <c r="E10">
        <v>1</v>
      </c>
      <c r="F10" s="3">
        <v>1</v>
      </c>
      <c r="G10">
        <v>12</v>
      </c>
      <c r="H10">
        <v>0</v>
      </c>
      <c r="I10">
        <v>1</v>
      </c>
      <c r="J10" s="3">
        <v>7</v>
      </c>
      <c r="K10">
        <v>37</v>
      </c>
      <c r="L10">
        <v>14</v>
      </c>
      <c r="M10" s="4">
        <v>4</v>
      </c>
      <c r="N10" s="9">
        <f t="shared" si="0"/>
        <v>79</v>
      </c>
      <c r="O10" s="10">
        <f>+Tableau1[[#This Row],[Total]]/$N$15</f>
        <v>0.18077803203661327</v>
      </c>
    </row>
    <row r="11" spans="1:15" x14ac:dyDescent="0.25">
      <c r="A11" s="1" t="s">
        <v>11</v>
      </c>
      <c r="B11" s="3">
        <v>0</v>
      </c>
      <c r="C11">
        <v>0</v>
      </c>
      <c r="D11">
        <v>0</v>
      </c>
      <c r="E11">
        <v>0</v>
      </c>
      <c r="F11" s="3">
        <v>7</v>
      </c>
      <c r="G11">
        <v>1</v>
      </c>
      <c r="H11">
        <v>0</v>
      </c>
      <c r="I11">
        <v>0</v>
      </c>
      <c r="J11" s="3">
        <v>3</v>
      </c>
      <c r="K11">
        <v>3</v>
      </c>
      <c r="L11">
        <v>3</v>
      </c>
      <c r="M11" s="4">
        <v>0</v>
      </c>
      <c r="N11" s="9">
        <f t="shared" si="0"/>
        <v>17</v>
      </c>
      <c r="O11" s="10">
        <f>+Tableau1[[#This Row],[Total]]/$N$15</f>
        <v>3.8901601830663615E-2</v>
      </c>
    </row>
    <row r="12" spans="1:15" x14ac:dyDescent="0.25">
      <c r="A12" s="1" t="s">
        <v>17</v>
      </c>
      <c r="B12" s="3">
        <v>0</v>
      </c>
      <c r="C12">
        <v>0</v>
      </c>
      <c r="D12">
        <v>0</v>
      </c>
      <c r="E12">
        <v>0</v>
      </c>
      <c r="F12" s="3">
        <v>0</v>
      </c>
      <c r="G12">
        <v>1</v>
      </c>
      <c r="H12">
        <v>5</v>
      </c>
      <c r="I12">
        <v>0</v>
      </c>
      <c r="J12" s="3">
        <v>0</v>
      </c>
      <c r="K12">
        <v>9</v>
      </c>
      <c r="L12">
        <v>1</v>
      </c>
      <c r="M12" s="4">
        <v>0</v>
      </c>
      <c r="N12" s="9">
        <f t="shared" si="0"/>
        <v>16</v>
      </c>
      <c r="O12" s="10">
        <f>+Tableau1[[#This Row],[Total]]/$N$15</f>
        <v>3.6613272311212815E-2</v>
      </c>
    </row>
    <row r="13" spans="1:15" x14ac:dyDescent="0.25">
      <c r="A13" s="1" t="s">
        <v>12</v>
      </c>
      <c r="B13" s="3">
        <v>1</v>
      </c>
      <c r="C13">
        <v>0</v>
      </c>
      <c r="D13">
        <v>0</v>
      </c>
      <c r="E13">
        <v>1</v>
      </c>
      <c r="F13" s="3">
        <v>0</v>
      </c>
      <c r="G13">
        <v>1</v>
      </c>
      <c r="H13">
        <v>0</v>
      </c>
      <c r="I13">
        <v>0</v>
      </c>
      <c r="J13" s="3">
        <v>0</v>
      </c>
      <c r="K13">
        <v>3</v>
      </c>
      <c r="L13">
        <v>0</v>
      </c>
      <c r="M13" s="4">
        <v>1</v>
      </c>
      <c r="N13" s="9">
        <f t="shared" si="0"/>
        <v>7</v>
      </c>
      <c r="O13" s="10">
        <f>+Tableau1[[#This Row],[Total]]/$N$15</f>
        <v>1.6018306636155607E-2</v>
      </c>
    </row>
    <row r="14" spans="1:15" x14ac:dyDescent="0.25">
      <c r="A14" s="1" t="s">
        <v>15</v>
      </c>
      <c r="B14" s="3">
        <v>0</v>
      </c>
      <c r="C14">
        <v>0</v>
      </c>
      <c r="D14">
        <v>0</v>
      </c>
      <c r="E14">
        <v>0</v>
      </c>
      <c r="F14" s="3">
        <v>16</v>
      </c>
      <c r="G14">
        <v>0</v>
      </c>
      <c r="H14">
        <v>0</v>
      </c>
      <c r="I14">
        <v>0</v>
      </c>
      <c r="J14" s="3">
        <v>0</v>
      </c>
      <c r="K14">
        <v>0</v>
      </c>
      <c r="L14">
        <v>0</v>
      </c>
      <c r="M14" s="4">
        <v>1</v>
      </c>
      <c r="N14" s="9">
        <f t="shared" si="0"/>
        <v>17</v>
      </c>
      <c r="O14" s="10">
        <f>+Tableau1[[#This Row],[Total]]/$N$15</f>
        <v>3.8901601830663615E-2</v>
      </c>
    </row>
    <row r="15" spans="1:15" ht="15.75" thickBot="1" x14ac:dyDescent="0.3">
      <c r="A15" s="2" t="s">
        <v>16</v>
      </c>
      <c r="B15" s="5">
        <f t="shared" ref="B15:M15" si="1">SUM(B4:B14)</f>
        <v>15</v>
      </c>
      <c r="C15" s="6">
        <f t="shared" si="1"/>
        <v>18</v>
      </c>
      <c r="D15" s="6">
        <f t="shared" si="1"/>
        <v>8</v>
      </c>
      <c r="E15" s="6">
        <f t="shared" si="1"/>
        <v>13</v>
      </c>
      <c r="F15" s="5">
        <f t="shared" si="1"/>
        <v>35</v>
      </c>
      <c r="G15" s="6">
        <f t="shared" si="1"/>
        <v>54</v>
      </c>
      <c r="H15" s="6">
        <f t="shared" si="1"/>
        <v>18</v>
      </c>
      <c r="I15" s="6">
        <f t="shared" si="1"/>
        <v>40</v>
      </c>
      <c r="J15" s="5">
        <f t="shared" si="1"/>
        <v>23</v>
      </c>
      <c r="K15" s="6">
        <f t="shared" si="1"/>
        <v>121</v>
      </c>
      <c r="L15" s="6">
        <f t="shared" si="1"/>
        <v>68</v>
      </c>
      <c r="M15" s="6">
        <f t="shared" si="1"/>
        <v>24</v>
      </c>
      <c r="N15" s="5">
        <f t="shared" si="0"/>
        <v>437</v>
      </c>
      <c r="O15" s="11">
        <f>+Tableau1[[#This Row],[Total]]/$N$15</f>
        <v>1</v>
      </c>
    </row>
    <row r="19" spans="1:6" x14ac:dyDescent="0.25">
      <c r="A19" t="s">
        <v>20</v>
      </c>
      <c r="B19" t="s">
        <v>1</v>
      </c>
      <c r="C19" t="s">
        <v>2</v>
      </c>
      <c r="D19" t="s">
        <v>3</v>
      </c>
      <c r="E19" t="s">
        <v>28</v>
      </c>
      <c r="F19" t="s">
        <v>16</v>
      </c>
    </row>
    <row r="20" spans="1:6" x14ac:dyDescent="0.25">
      <c r="A20" s="1" t="s">
        <v>0</v>
      </c>
      <c r="B20">
        <f>+B15</f>
        <v>15</v>
      </c>
      <c r="C20">
        <f>+C15</f>
        <v>18</v>
      </c>
      <c r="D20">
        <f>+D15</f>
        <v>8</v>
      </c>
      <c r="E20">
        <f>+E15</f>
        <v>13</v>
      </c>
      <c r="F20" s="1">
        <f t="shared" ref="F20:F23" si="2">SUM(B20:E20)</f>
        <v>54</v>
      </c>
    </row>
    <row r="21" spans="1:6" x14ac:dyDescent="0.25">
      <c r="A21" s="1" t="s">
        <v>13</v>
      </c>
      <c r="B21">
        <f>+F15</f>
        <v>35</v>
      </c>
      <c r="C21">
        <f>+G15</f>
        <v>54</v>
      </c>
      <c r="D21">
        <f>+H15</f>
        <v>18</v>
      </c>
      <c r="E21">
        <f>+I15</f>
        <v>40</v>
      </c>
      <c r="F21" s="1">
        <f t="shared" si="2"/>
        <v>147</v>
      </c>
    </row>
    <row r="22" spans="1:6" x14ac:dyDescent="0.25">
      <c r="A22" s="1" t="s">
        <v>19</v>
      </c>
      <c r="B22">
        <f>+J15</f>
        <v>23</v>
      </c>
      <c r="C22">
        <f>+K15</f>
        <v>121</v>
      </c>
      <c r="D22">
        <f>+L15</f>
        <v>68</v>
      </c>
      <c r="E22">
        <f>+M15</f>
        <v>24</v>
      </c>
      <c r="F22" s="1">
        <f t="shared" si="2"/>
        <v>236</v>
      </c>
    </row>
    <row r="23" spans="1:6" x14ac:dyDescent="0.25">
      <c r="A23" s="2" t="s">
        <v>16</v>
      </c>
      <c r="B23" s="2">
        <f>+B15+F15+J15</f>
        <v>73</v>
      </c>
      <c r="C23" s="2">
        <f>+C15+G15+K15</f>
        <v>193</v>
      </c>
      <c r="D23" s="2">
        <f>+D15+H15+L15</f>
        <v>94</v>
      </c>
      <c r="E23" s="2">
        <f>+E15+I15+M15</f>
        <v>77</v>
      </c>
      <c r="F23" s="1">
        <f t="shared" si="2"/>
        <v>437</v>
      </c>
    </row>
  </sheetData>
  <mergeCells count="3">
    <mergeCell ref="B2:E2"/>
    <mergeCell ref="F2:I2"/>
    <mergeCell ref="J2:M2"/>
  </mergeCells>
  <phoneticPr fontId="3" type="noConversion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N n Z Z W W j D n J y l A A A A 9 Q A A A B I A H A B D b 2 5 m a W c v U G F j a 2 F n Z S 5 4 b W w g o h g A K K A U A A A A A A A A A A A A A A A A A A A A A A A A A A A A h Y 8 x D o I w G I W v Q r r T F o j R k J 8 y m D h J Y j Q x r k 2 p 0 A j F t M V y N w e P 5 B X E K O r m + L 7 3 D e / d r z f I h 7 Y J L t J Y 1 e k M R Z i i Q G r R l U p X G e r d M V y g n M G G i x O v Z D D K 2 q a D L T N U O 3 d O C f H e Y 5 / g z l Q k p j Q i h 2 K 9 E 7 V s O f r I 6 r 8 c K m 0 d 1 0 I i B v v X G B b j K E n w b I 4 p k I l B o f S 3 j 8 e 5 z / Y H w r J v X G 8 k O 5 p w t Q U y R S D v C + w B U E s D B B Q A A g A I A D Z 2 W V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2 d l l Z K I p H u A 4 A A A A R A A A A E w A c A E Z v c m 1 1 b G F z L 1 N l Y 3 R p b 2 4 x L m 0 g o h g A K K A U A A A A A A A A A A A A A A A A A A A A A A A A A A A A K 0 5 N L s n M z 1 M I h t C G 1 g B Q S w E C L Q A U A A I A C A A 2 d l l Z a M O c n K U A A A D 1 A A A A E g A A A A A A A A A A A A A A A A A A A A A A Q 2 9 u Z m l n L 1 B h Y 2 t h Z 2 U u e G 1 s U E s B A i 0 A F A A C A A g A N n Z Z W Q / K 6 a u k A A A A 6 Q A A A B M A A A A A A A A A A A A A A A A A 8 Q A A A F t D b 2 5 0 Z W 5 0 X 1 R 5 c G V z X S 5 4 b W x Q S w E C L Q A U A A I A C A A 2 d l l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k a H S P Q I c L E S U M F K w z j P o q w A A A A A C A A A A A A A Q Z g A A A A E A A C A A A A C p W Y z Y Y 0 X O B L j U I T E 7 b P G S Z l 0 + v T v L e y D / t v a X W e E a V A A A A A A O g A A A A A I A A C A A A A A Z w 7 G s T O G P F h Y F i d E T l o F Q I j U 9 K 2 V X 3 a K u F / v P i W 6 G C 1 A A A A D 8 l J r l b g d N x k E 3 B 5 V n U Q 8 n x E Q U o C E E R x Z r x J v E X U K Q g 0 7 + m u a N n F T 9 7 K g 6 Z n z r b 8 n k s P V L L k / k I 4 d n K f a 9 C Y Q k Q S J H E W K J I 0 h T 6 5 b G N b 3 A L 0 A A A A A x H x K f f / m q h Q k z X 4 9 g M e Z p K E j + y Q S 0 r G S k T j r t c 4 p 8 Y u V X c Z q a C L m C m + I i F u y + G / 3 + G j S p s a k H X O y V 0 k r x a Z n 2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1f9eac-afd2-4ea5-bc20-6f066819f627" xsi:nil="true"/>
    <lcf76f155ced4ddcb4097134ff3c332f xmlns="c9b8b08b-2b68-4245-b0af-f8b012daa40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FA3D9920328B46909987354F0B724D" ma:contentTypeVersion="14" ma:contentTypeDescription="Crée un document." ma:contentTypeScope="" ma:versionID="33b8ee51c8f541ebd80cbcf2da9bcbc8">
  <xsd:schema xmlns:xsd="http://www.w3.org/2001/XMLSchema" xmlns:xs="http://www.w3.org/2001/XMLSchema" xmlns:p="http://schemas.microsoft.com/office/2006/metadata/properties" xmlns:ns2="c9b8b08b-2b68-4245-b0af-f8b012daa40d" xmlns:ns3="451f9eac-afd2-4ea5-bc20-6f066819f627" targetNamespace="http://schemas.microsoft.com/office/2006/metadata/properties" ma:root="true" ma:fieldsID="b01ca73667d7873cd2f2743f74654203" ns2:_="" ns3:_="">
    <xsd:import namespace="c9b8b08b-2b68-4245-b0af-f8b012daa40d"/>
    <xsd:import namespace="451f9eac-afd2-4ea5-bc20-6f066819f6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b8b08b-2b68-4245-b0af-f8b012daa4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fad0ff43-1a60-4850-9780-31842915d9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1f9eac-afd2-4ea5-bc20-6f066819f6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1a41a2ea-bbad-46f7-a4e8-9e219156e3ab}" ma:internalName="TaxCatchAll" ma:showField="CatchAllData" ma:web="451f9eac-afd2-4ea5-bc20-6f066819f6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5B1EB5-1738-4E0E-AC86-7D5FF6D7B139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B817EEB-2AF3-4FCB-8E31-D953035C9080}">
  <ds:schemaRefs>
    <ds:schemaRef ds:uri="http://schemas.microsoft.com/office/2006/metadata/properties"/>
    <ds:schemaRef ds:uri="http://schemas.microsoft.com/office/infopath/2007/PartnerControls"/>
    <ds:schemaRef ds:uri="96454368-103f-4914-a9b0-f3c2c8ac7d68"/>
    <ds:schemaRef ds:uri="d393f568-ca18-41d6-9fa2-1b27a844a16d"/>
  </ds:schemaRefs>
</ds:datastoreItem>
</file>

<file path=customXml/itemProps3.xml><?xml version="1.0" encoding="utf-8"?>
<ds:datastoreItem xmlns:ds="http://schemas.openxmlformats.org/officeDocument/2006/customXml" ds:itemID="{F7D3C402-2ABB-4976-9BD4-8F62D4F177CD}"/>
</file>

<file path=customXml/itemProps4.xml><?xml version="1.0" encoding="utf-8"?>
<ds:datastoreItem xmlns:ds="http://schemas.openxmlformats.org/officeDocument/2006/customXml" ds:itemID="{5E2CA1F0-BA9F-468F-B67E-F234698289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Jean-Christophe Leroy</dc:creator>
  <cp:lastModifiedBy>Christelle Vêtu</cp:lastModifiedBy>
  <dcterms:created xsi:type="dcterms:W3CDTF">2019-07-23T15:06:32Z</dcterms:created>
  <dcterms:modified xsi:type="dcterms:W3CDTF">2024-12-10T13:48:20Z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0x01010040FA3D9920328B46909987354F0B724D</vt:lpwstr>
  </property>
  <property fmtid="{D5CDD505-2E9C-101B-9397-08002B2CF9AE}" pid="3" name="Order">
    <vt:r8>11300</vt:r8>
  </property>
  <property fmtid="{D5CDD505-2E9C-101B-9397-08002B2CF9AE}" pid="4" name="MediaServiceImageTags">
    <vt:lpwstr/>
  </property>
</Properties>
</file>