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https://normeyes.sharepoint.com/sites/Root/Documents partages/2. Documents de travail/01. GT/DESADV/DESADV-OPTO34 après correction/Validé - A publier/"/>
    </mc:Choice>
  </mc:AlternateContent>
  <xr:revisionPtr revIDLastSave="0" documentId="8_{E7C78881-34C3-4B47-8937-EC25D5885945}" xr6:coauthVersionLast="47" xr6:coauthVersionMax="47" xr10:uidLastSave="{00000000-0000-0000-0000-000000000000}"/>
  <bookViews>
    <workbookView xWindow="-120" yWindow="-120" windowWidth="29040" windowHeight="15720" xr2:uid="{00000000-000D-0000-FFFF-FFFF00000000}"/>
  </bookViews>
  <sheets>
    <sheet name="Histo.modifs" sheetId="6" r:id="rId1"/>
    <sheet name="Notes, légende" sheetId="7" r:id="rId2"/>
    <sheet name="Description EDIFACT" sheetId="1" r:id="rId3"/>
    <sheet name="Diagramme" sheetId="5" r:id="rId4"/>
    <sheet name="Dictionnaire données" sheetId="8" r:id="rId5"/>
  </sheets>
  <definedNames>
    <definedName name="_xlnm._FilterDatabase" localSheetId="2" hidden="1">'Description EDIFACT'!$B$6:$C$848</definedName>
    <definedName name="_xlnm._FilterDatabase" localSheetId="4" hidden="1">'Dictionnaire données'!$G$58:$G$207</definedName>
    <definedName name="HTML_CodePage" hidden="1">1252</definedName>
    <definedName name="HTML_Control" localSheetId="3" hidden="1">{"'Description message'!$A$1:$P$906"}</definedName>
    <definedName name="HTML_Control" localSheetId="4" hidden="1">{"'Description message'!$A$1:$P$906"}</definedName>
    <definedName name="HTML_Control" localSheetId="0" hidden="1">{"'Description message'!$A$1:$P$906"}</definedName>
    <definedName name="HTML_Control" localSheetId="1" hidden="1">{"'Description message'!$A$1:$P$906"}</definedName>
    <definedName name="HTML_Control" hidden="1">{"'Description message'!$A$1:$P$906"}</definedName>
    <definedName name="HTML_Description" hidden="1">""</definedName>
    <definedName name="HTML_Email" hidden="1">""</definedName>
    <definedName name="HTML_Header" hidden="1">"Description message"</definedName>
    <definedName name="HTML_LastUpdate" hidden="1">"05/05/99"</definedName>
    <definedName name="HTML_LineAfter" hidden="1">FALSE</definedName>
    <definedName name="HTML_LineBefore" hidden="1">FALSE</definedName>
    <definedName name="HTML_Name" hidden="1">"Rondeau Didier"</definedName>
    <definedName name="HTML_OBDlg2" hidden="1">TRUE</definedName>
    <definedName name="HTML_OBDlg4" hidden="1">TRUE</definedName>
    <definedName name="HTML_OS" hidden="1">0</definedName>
    <definedName name="HTML_PathFile" hidden="1">"C:\Mes Documents\Doc_Edi\MonHTML.htm"</definedName>
    <definedName name="HTML_Title" hidden="1">"DELFORD96A_DELINSV4"</definedName>
    <definedName name="_xlnm.Print_Titles" localSheetId="2">'Description EDIFACT'!$2:$6</definedName>
    <definedName name="_xlnm.Print_Area" localSheetId="2">'Description EDIFACT'!$D:$O</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751" i="1" l="1"/>
  <c r="G750" i="1"/>
  <c r="G744" i="1"/>
  <c r="G721" i="1"/>
  <c r="G326" i="1"/>
  <c r="G325" i="1"/>
  <c r="G319" i="1"/>
  <c r="G296" i="1"/>
  <c r="G293" i="1"/>
  <c r="G292" i="1"/>
  <c r="G286" i="1"/>
  <c r="G263" i="1"/>
  <c r="G851" i="1"/>
  <c r="G850" i="1"/>
  <c r="G767" i="1"/>
  <c r="G766" i="1"/>
  <c r="G718" i="1"/>
  <c r="G717" i="1"/>
  <c r="G711" i="1"/>
  <c r="G688" i="1"/>
  <c r="G359" i="1"/>
  <c r="G358" i="1"/>
  <c r="G352" i="1"/>
  <c r="G329" i="1"/>
  <c r="G260" i="1"/>
  <c r="G259" i="1"/>
  <c r="G253" i="1"/>
  <c r="G230" i="1"/>
  <c r="G227" i="1"/>
  <c r="G226" i="1"/>
  <c r="G220" i="1"/>
  <c r="G197" i="1"/>
  <c r="G194" i="1"/>
  <c r="G193" i="1"/>
  <c r="G187" i="1"/>
  <c r="G164" i="1"/>
  <c r="G44" i="1"/>
  <c r="G502" i="1"/>
  <c r="G490" i="1"/>
  <c r="G607" i="1"/>
  <c r="G595" i="1"/>
  <c r="G592" i="1"/>
  <c r="G580" i="1"/>
  <c r="G370" i="1"/>
  <c r="G670" i="1"/>
  <c r="G754" i="1"/>
  <c r="G755" i="1"/>
  <c r="G487" i="1"/>
  <c r="G475" i="1"/>
  <c r="G652" i="1"/>
  <c r="G640" i="1"/>
  <c r="G637" i="1"/>
  <c r="G625" i="1"/>
  <c r="G432" i="1"/>
  <c r="G622" i="1"/>
  <c r="G610" i="1"/>
  <c r="G577" i="1"/>
  <c r="G565" i="1"/>
  <c r="G562" i="1"/>
  <c r="G550" i="1"/>
  <c r="G547" i="1"/>
  <c r="G535" i="1"/>
  <c r="G532" i="1"/>
  <c r="G520" i="1"/>
  <c r="G517" i="1"/>
  <c r="G505" i="1"/>
  <c r="M12" i="1"/>
  <c r="G472" i="1"/>
  <c r="G460" i="1"/>
  <c r="G404" i="1"/>
  <c r="G401" i="1"/>
  <c r="G400" i="1"/>
  <c r="G391" i="1"/>
  <c r="G390" i="1"/>
  <c r="G385" i="1"/>
  <c r="G384" i="1"/>
  <c r="G383" i="1"/>
  <c r="G161" i="1"/>
  <c r="G160" i="1"/>
  <c r="G154" i="1"/>
  <c r="G131" i="1"/>
  <c r="G128" i="1"/>
  <c r="G116" i="1"/>
  <c r="G113" i="1"/>
  <c r="G101" i="1"/>
  <c r="G98" i="1"/>
  <c r="G86" i="1"/>
  <c r="G847" i="1"/>
  <c r="G846" i="1"/>
  <c r="G77" i="1"/>
  <c r="G76" i="1"/>
  <c r="G35" i="1"/>
  <c r="G32" i="1"/>
  <c r="G31" i="1"/>
  <c r="G30" i="1"/>
  <c r="G29" i="1"/>
  <c r="G28" i="1"/>
  <c r="G24" i="1"/>
</calcChain>
</file>

<file path=xl/sharedStrings.xml><?xml version="1.0" encoding="utf-8"?>
<sst xmlns="http://schemas.openxmlformats.org/spreadsheetml/2006/main" count="8492" uniqueCount="1529">
  <si>
    <t>RFF CO</t>
  </si>
  <si>
    <t>Segment</t>
  </si>
  <si>
    <t>N°</t>
  </si>
  <si>
    <t>Grp</t>
  </si>
  <si>
    <t>Description</t>
  </si>
  <si>
    <t>Format</t>
  </si>
  <si>
    <t>DESCRIPTION EDIFACT</t>
  </si>
  <si>
    <t>Tag</t>
  </si>
  <si>
    <t>St</t>
  </si>
  <si>
    <t>Usage EDI-Optique</t>
  </si>
  <si>
    <t>UNB</t>
  </si>
  <si>
    <t>Début d'interchange</t>
  </si>
  <si>
    <t>S001</t>
  </si>
  <si>
    <t>IDENTIFIANT DE SYNTAXE</t>
  </si>
  <si>
    <t>S001.0001</t>
  </si>
  <si>
    <t>Identifiant de syntaxe</t>
  </si>
  <si>
    <t>a4</t>
  </si>
  <si>
    <t>S001.0002</t>
  </si>
  <si>
    <t>N° de version</t>
  </si>
  <si>
    <t>n1</t>
  </si>
  <si>
    <t>S002</t>
  </si>
  <si>
    <t>EMETTEUR DE L'INTERCHANGE</t>
  </si>
  <si>
    <t>S002.0004</t>
  </si>
  <si>
    <t>Identification de l'émetteur</t>
  </si>
  <si>
    <t>an..35</t>
  </si>
  <si>
    <t>an..14</t>
  </si>
  <si>
    <t>S002.0007</t>
  </si>
  <si>
    <t>Qualifiant du code d'identification</t>
  </si>
  <si>
    <t>an..4</t>
  </si>
  <si>
    <t>S002.0008</t>
  </si>
  <si>
    <t>Adresse d'acheminement en retour</t>
  </si>
  <si>
    <t>S003</t>
  </si>
  <si>
    <t>DESTINATAIRE DE L'INTERCHANGE</t>
  </si>
  <si>
    <t>S003.0010</t>
  </si>
  <si>
    <t>Identification du destinataire</t>
  </si>
  <si>
    <t>S003.0007</t>
  </si>
  <si>
    <t>S003.0014</t>
  </si>
  <si>
    <t>Adresse d'acheminement</t>
  </si>
  <si>
    <t>S004</t>
  </si>
  <si>
    <t>DATE/HEURE DE PREPARATION</t>
  </si>
  <si>
    <t>S004.0017</t>
  </si>
  <si>
    <t>Date de préparation</t>
  </si>
  <si>
    <t>n8</t>
  </si>
  <si>
    <t>S004.0019</t>
  </si>
  <si>
    <t>Heure de préparation</t>
  </si>
  <si>
    <t>n4</t>
  </si>
  <si>
    <t>REFERENCE DE CONTRÔLE DE L'INTERCHANGE</t>
  </si>
  <si>
    <t>S005</t>
  </si>
  <si>
    <t>REFERENCE OU MOT DE PASSE DU DESTINATAIRE</t>
  </si>
  <si>
    <t>S005.0022</t>
  </si>
  <si>
    <t>Référence / Mot de passe du destinataire</t>
  </si>
  <si>
    <t>S005.0025</t>
  </si>
  <si>
    <t>Qualifiant de la référence / mot de passe</t>
  </si>
  <si>
    <t>an2</t>
  </si>
  <si>
    <t>REFERENCE D'APPLICATION</t>
  </si>
  <si>
    <t>CODE PRIORITE DE TRAITEMENT</t>
  </si>
  <si>
    <t>a1</t>
  </si>
  <si>
    <t>DEMANDE D'ACCUSE DE RECEPTION</t>
  </si>
  <si>
    <t>IDENTIFICATION DE L'ACCORD D'ECHANGE</t>
  </si>
  <si>
    <t>INDICATEUR DE TEST</t>
  </si>
  <si>
    <t>UNH</t>
  </si>
  <si>
    <t>NUMERO DE REFERENCE DU MESSAGE</t>
  </si>
  <si>
    <t>S009</t>
  </si>
  <si>
    <t>IDENTIFIANT DU MESSAGE</t>
  </si>
  <si>
    <t>S009.0065</t>
  </si>
  <si>
    <t>Type de message</t>
  </si>
  <si>
    <t>an..6</t>
  </si>
  <si>
    <t>S009.0052</t>
  </si>
  <si>
    <t>an..3</t>
  </si>
  <si>
    <t>D</t>
  </si>
  <si>
    <t>S009.0054</t>
  </si>
  <si>
    <t>S009.0051</t>
  </si>
  <si>
    <t>an..2</t>
  </si>
  <si>
    <t>UN</t>
  </si>
  <si>
    <t>S009.0057</t>
  </si>
  <si>
    <t>Code attribué par l’association</t>
  </si>
  <si>
    <t>REFERENCE COMMUNE D’ACCES</t>
  </si>
  <si>
    <t>S010</t>
  </si>
  <si>
    <t>STATUT DE TRANSFERT</t>
  </si>
  <si>
    <t>S010.0070</t>
  </si>
  <si>
    <t>Séquence des transferts</t>
  </si>
  <si>
    <t>n..2</t>
  </si>
  <si>
    <t>S010.0073</t>
  </si>
  <si>
    <t>BGM</t>
  </si>
  <si>
    <t>C002</t>
  </si>
  <si>
    <t>NOM DU DOCUMENT/MESSAGE</t>
  </si>
  <si>
    <t>C002.1001</t>
  </si>
  <si>
    <t>Nom du document ou message, en code</t>
  </si>
  <si>
    <t>C002.1131</t>
  </si>
  <si>
    <t>C002.3055</t>
  </si>
  <si>
    <t>C002.1000</t>
  </si>
  <si>
    <t>Intitulé du document/message</t>
  </si>
  <si>
    <t>C106</t>
  </si>
  <si>
    <t>IDENTIFICATION DU DOCUMENT/MESSAGE</t>
  </si>
  <si>
    <t>C106.1004</t>
  </si>
  <si>
    <t>an..15</t>
  </si>
  <si>
    <t>C106.1056</t>
  </si>
  <si>
    <t>Version</t>
  </si>
  <si>
    <t>an..9</t>
  </si>
  <si>
    <t>C106.1060</t>
  </si>
  <si>
    <t>N° de révision</t>
  </si>
  <si>
    <t>FONCTION DU MESSAGE, EN CODE</t>
  </si>
  <si>
    <t>TYPE DE REPONSE, EN CODE</t>
  </si>
  <si>
    <t>C507</t>
  </si>
  <si>
    <t>DATE, HEURE OU PERIODE</t>
  </si>
  <si>
    <t>C507.2005</t>
  </si>
  <si>
    <t>C507.2380</t>
  </si>
  <si>
    <t>Date, heure ou période</t>
  </si>
  <si>
    <t>C507.2379</t>
  </si>
  <si>
    <t>an..17</t>
  </si>
  <si>
    <t>an..70</t>
  </si>
  <si>
    <t>C506</t>
  </si>
  <si>
    <t>REFERENCE</t>
  </si>
  <si>
    <t>C506.1153</t>
  </si>
  <si>
    <t>Qualifiant de la référence</t>
  </si>
  <si>
    <t>C506.1154</t>
  </si>
  <si>
    <t>Numéro de la référence</t>
  </si>
  <si>
    <t>C506.1156</t>
  </si>
  <si>
    <t>N° d’une ligne</t>
  </si>
  <si>
    <t>n..6</t>
  </si>
  <si>
    <t>C506.4000</t>
  </si>
  <si>
    <t>N° de version de la référence</t>
  </si>
  <si>
    <t>NAD BY</t>
  </si>
  <si>
    <t>QUALIFIANT DE L’INTERVENANT</t>
  </si>
  <si>
    <t>C082</t>
  </si>
  <si>
    <t>IDENTIFICATION DE L’INTERVENANT</t>
  </si>
  <si>
    <t>C082.3039</t>
  </si>
  <si>
    <t>Identification de l’intervenant, en code</t>
  </si>
  <si>
    <t>C082.1131</t>
  </si>
  <si>
    <t>C082.3055</t>
  </si>
  <si>
    <t>Organisme responsable de la liste de codes, en code</t>
  </si>
  <si>
    <t>C058</t>
  </si>
  <si>
    <t>NOM ET ADRESSE</t>
  </si>
  <si>
    <t>C058.3124</t>
  </si>
  <si>
    <t>Ligne de nom et adresse</t>
  </si>
  <si>
    <t>C080</t>
  </si>
  <si>
    <t>NOM DE L’INTERVENANT</t>
  </si>
  <si>
    <t>C080.3036</t>
  </si>
  <si>
    <t>Nom de l’intervenant</t>
  </si>
  <si>
    <t>C080.3045</t>
  </si>
  <si>
    <t>Format du nom de l’intervenant, en code</t>
  </si>
  <si>
    <t>C059</t>
  </si>
  <si>
    <t>RUE</t>
  </si>
  <si>
    <t>C059.3042</t>
  </si>
  <si>
    <t>Rue et N° ou boite postale</t>
  </si>
  <si>
    <t>NOM DE LA LOCALITE</t>
  </si>
  <si>
    <t>CODE POSTAL</t>
  </si>
  <si>
    <t>PAYS, EN CODE</t>
  </si>
  <si>
    <t>LOC</t>
  </si>
  <si>
    <t>n..12</t>
  </si>
  <si>
    <t>PCD</t>
  </si>
  <si>
    <t>n..10</t>
  </si>
  <si>
    <t>n..18</t>
  </si>
  <si>
    <t>MOA</t>
  </si>
  <si>
    <t>N° DE LIGNE D'ARTICLE</t>
  </si>
  <si>
    <t>TYPE D’ACTION DE MISE A JOUR, EN CODE</t>
  </si>
  <si>
    <t>C212</t>
  </si>
  <si>
    <t>IDENTIFICATION DE L’ARTICLE</t>
  </si>
  <si>
    <t>C212.7140</t>
  </si>
  <si>
    <t>N° d’article</t>
  </si>
  <si>
    <t>C212.7143</t>
  </si>
  <si>
    <t>Type de N° d’article, en code</t>
  </si>
  <si>
    <t>C212.1131</t>
  </si>
  <si>
    <t>C212.3055</t>
  </si>
  <si>
    <t>C829</t>
  </si>
  <si>
    <t>SOUS-LIGNE INFORMATION</t>
  </si>
  <si>
    <t>C829.5495</t>
  </si>
  <si>
    <t>Indicateur de sous-ligne, en code</t>
  </si>
  <si>
    <t>C829.1082</t>
  </si>
  <si>
    <t>NIVEAU DE CONFIGURATION</t>
  </si>
  <si>
    <t>CONFIGURATION, EN CODE</t>
  </si>
  <si>
    <t>TYPE DE DESCRIPTION, EN CODE</t>
  </si>
  <si>
    <t>C273</t>
  </si>
  <si>
    <t>DESCRIPTION DE L’ARTICLE</t>
  </si>
  <si>
    <t>C273.7009</t>
  </si>
  <si>
    <t>C273.1131</t>
  </si>
  <si>
    <t>C273.3055</t>
  </si>
  <si>
    <t>C273.7008</t>
  </si>
  <si>
    <t>Description de l’article</t>
  </si>
  <si>
    <t>C273.3453</t>
  </si>
  <si>
    <t>Langue de la description de l’article, en code</t>
  </si>
  <si>
    <t>INDICATEUR DE SURFACE OU DE NIVEAU, EN CODE</t>
  </si>
  <si>
    <t>QUALIFIANT DU DOMAINE D'APPLICATION DE LA MESURE</t>
  </si>
  <si>
    <t>C502</t>
  </si>
  <si>
    <t>INFORMATIONS DETAILLEES SUR LA MESURE</t>
  </si>
  <si>
    <t>C502.6313</t>
  </si>
  <si>
    <t>Type de mesure, en code</t>
  </si>
  <si>
    <t>C502.6321</t>
  </si>
  <si>
    <t>Appréciation de la mesure, en code</t>
  </si>
  <si>
    <t>C502.6155</t>
  </si>
  <si>
    <t>Attribut de la mesure, en code</t>
  </si>
  <si>
    <t>C502.6154</t>
  </si>
  <si>
    <t>Attribut de la mesure</t>
  </si>
  <si>
    <t>C174</t>
  </si>
  <si>
    <t>VALEUR DE LA MESURE</t>
  </si>
  <si>
    <t>C174.6411</t>
  </si>
  <si>
    <t>Qualifiant de l'unité de mesure</t>
  </si>
  <si>
    <t>C174.6314</t>
  </si>
  <si>
    <t>Valeur de la mesure</t>
  </si>
  <si>
    <t>C174.6162</t>
  </si>
  <si>
    <t>Valeur minimum</t>
  </si>
  <si>
    <t>C174.6152</t>
  </si>
  <si>
    <t>Valeur maximum</t>
  </si>
  <si>
    <t>C174.6432</t>
  </si>
  <si>
    <t>Chiffres significatifs</t>
  </si>
  <si>
    <t>Indicateur de surface ou de niveau, en code</t>
  </si>
  <si>
    <t>C186</t>
  </si>
  <si>
    <t>INFORMATIONS SUR LA QUANTITE</t>
  </si>
  <si>
    <t>C186.6063</t>
  </si>
  <si>
    <t>C186.6060</t>
  </si>
  <si>
    <t>Quantité</t>
  </si>
  <si>
    <t>C186.6411</t>
  </si>
  <si>
    <t>Unité de mesure, en code</t>
  </si>
  <si>
    <t>n..9</t>
  </si>
  <si>
    <t>DTM</t>
  </si>
  <si>
    <t>FTX</t>
  </si>
  <si>
    <t>RFF</t>
  </si>
  <si>
    <t>LIN</t>
  </si>
  <si>
    <t>IMD</t>
  </si>
  <si>
    <t>MEA</t>
  </si>
  <si>
    <t>QTY</t>
  </si>
  <si>
    <t>NAD</t>
  </si>
  <si>
    <t>UNT</t>
  </si>
  <si>
    <t>NOMBRE DE SEGMENTS DANS LE MESSAGE</t>
  </si>
  <si>
    <t>Nombre de segments dans le message</t>
  </si>
  <si>
    <t>N° DE REFERENCE DU MESSAGE</t>
  </si>
  <si>
    <t>NAD SU</t>
  </si>
  <si>
    <t>DTM 35</t>
  </si>
  <si>
    <t>ALI</t>
  </si>
  <si>
    <t>SG1</t>
  </si>
  <si>
    <t>SG2</t>
  </si>
  <si>
    <t>SG3</t>
  </si>
  <si>
    <t>SG4</t>
  </si>
  <si>
    <t>SG5</t>
  </si>
  <si>
    <t>CTA</t>
  </si>
  <si>
    <t>COM</t>
  </si>
  <si>
    <t>SG6</t>
  </si>
  <si>
    <t>SG7</t>
  </si>
  <si>
    <t>SG8</t>
  </si>
  <si>
    <t>SG9</t>
  </si>
  <si>
    <t>TDT</t>
  </si>
  <si>
    <t>SG10</t>
  </si>
  <si>
    <t>SG11</t>
  </si>
  <si>
    <t>TOD</t>
  </si>
  <si>
    <t>SG12</t>
  </si>
  <si>
    <t>PAC</t>
  </si>
  <si>
    <t>SG13</t>
  </si>
  <si>
    <t>PCI</t>
  </si>
  <si>
    <t>GIN</t>
  </si>
  <si>
    <t>SG14</t>
  </si>
  <si>
    <t>EQD</t>
  </si>
  <si>
    <t>SG15</t>
  </si>
  <si>
    <t>SG16</t>
  </si>
  <si>
    <t>SG17</t>
  </si>
  <si>
    <t>SG18</t>
  </si>
  <si>
    <t>SG19</t>
  </si>
  <si>
    <t>SG20</t>
  </si>
  <si>
    <t>SG21</t>
  </si>
  <si>
    <t>SG22</t>
  </si>
  <si>
    <t>SG23</t>
  </si>
  <si>
    <t>PIA</t>
  </si>
  <si>
    <t>n</t>
  </si>
  <si>
    <t>GIR</t>
  </si>
  <si>
    <t>QVR</t>
  </si>
  <si>
    <t>DESADV</t>
  </si>
  <si>
    <t>MEA AAU</t>
  </si>
  <si>
    <t>MEA WT</t>
  </si>
  <si>
    <t>MEA VOL</t>
  </si>
  <si>
    <t>NAD CA</t>
  </si>
  <si>
    <t>Nom du transporteur</t>
  </si>
  <si>
    <t>RFF AEL</t>
  </si>
  <si>
    <t>Numéro du bordereau de transport</t>
  </si>
  <si>
    <t>CPS</t>
  </si>
  <si>
    <t>N° DE REFERENCE HIERARCHIQUE</t>
  </si>
  <si>
    <t>REFERENCE DU PERE DANS LA HIERARCHIE</t>
  </si>
  <si>
    <t>NIVEAU DE CONDITIONNEMENT, EN CODE</t>
  </si>
  <si>
    <t>CNT</t>
  </si>
  <si>
    <t>SEL</t>
  </si>
  <si>
    <t>HAN</t>
  </si>
  <si>
    <t>DLM</t>
  </si>
  <si>
    <t>QUALIFIANT DU TYPE D’IDENTIFICATION</t>
  </si>
  <si>
    <t>N° D’IDENTIFICATION DE L’ARTICLE</t>
  </si>
  <si>
    <t>PIA 5</t>
  </si>
  <si>
    <t>QTY 131</t>
  </si>
  <si>
    <t>RFF BT</t>
  </si>
  <si>
    <t>DTM 36</t>
  </si>
  <si>
    <t>RFF VN</t>
  </si>
  <si>
    <t>Numéro de commande attribué par l'acheteur</t>
  </si>
  <si>
    <t>Numéro de commande attribué par le vendeur</t>
  </si>
  <si>
    <t>C270</t>
  </si>
  <si>
    <t>C270.6069</t>
  </si>
  <si>
    <t>C270.6066</t>
  </si>
  <si>
    <t>Valeur du contrôle</t>
  </si>
  <si>
    <t>C270.6411</t>
  </si>
  <si>
    <t>CNT 1</t>
  </si>
  <si>
    <t>0.001 Début d'interchange</t>
  </si>
  <si>
    <t>1.001 Identification du document</t>
  </si>
  <si>
    <t>3.002 Identification additionnelle</t>
  </si>
  <si>
    <t>9.999 Fin du message</t>
  </si>
  <si>
    <t>EQA</t>
  </si>
  <si>
    <t>DGS</t>
  </si>
  <si>
    <t>SGP</t>
  </si>
  <si>
    <t>Sommaire</t>
  </si>
  <si>
    <t>an1</t>
  </si>
  <si>
    <t>Numéro du bordereau de transport attribué par le transporteur</t>
  </si>
  <si>
    <t>Nombre total de colis expédiés</t>
  </si>
  <si>
    <t>1.003 Nombre total de colis expédiés</t>
  </si>
  <si>
    <t>Poids total de l'expédition</t>
  </si>
  <si>
    <t>1.004 Poids total de l'expédition</t>
  </si>
  <si>
    <t>1.005 Volume total de l'expédition</t>
  </si>
  <si>
    <t>Volume total de l'expédition</t>
  </si>
  <si>
    <t>N° de commande attribué par le vendeur</t>
  </si>
  <si>
    <t>N° de commande attribué par l'acheteur</t>
  </si>
  <si>
    <t>N° de lot</t>
  </si>
  <si>
    <r>
      <t>UNOC</t>
    </r>
    <r>
      <rPr>
        <sz val="9"/>
        <rFont val="Calibri"/>
        <family val="2"/>
        <scheme val="minor"/>
      </rPr>
      <t>=UN/ECE level C</t>
    </r>
  </si>
  <si>
    <r>
      <t>35</t>
    </r>
    <r>
      <rPr>
        <sz val="9"/>
        <rFont val="Calibri"/>
        <family val="2"/>
        <scheme val="minor"/>
      </rPr>
      <t>=Delivery date/time, actual</t>
    </r>
  </si>
  <si>
    <r>
      <t>AAU</t>
    </r>
    <r>
      <rPr>
        <sz val="9"/>
        <rFont val="Calibri"/>
        <family val="2"/>
        <scheme val="minor"/>
      </rPr>
      <t>=Package</t>
    </r>
  </si>
  <si>
    <r>
      <t>WT</t>
    </r>
    <r>
      <rPr>
        <sz val="9"/>
        <rFont val="Calibri"/>
        <family val="2"/>
        <scheme val="minor"/>
      </rPr>
      <t>=Weights</t>
    </r>
  </si>
  <si>
    <r>
      <t>VOL</t>
    </r>
    <r>
      <rPr>
        <sz val="9"/>
        <rFont val="Calibri"/>
        <family val="2"/>
        <scheme val="minor"/>
      </rPr>
      <t>=Volume</t>
    </r>
  </si>
  <si>
    <r>
      <t>CA</t>
    </r>
    <r>
      <rPr>
        <sz val="9"/>
        <rFont val="Calibri"/>
        <family val="2"/>
        <scheme val="minor"/>
      </rPr>
      <t>=Carrier</t>
    </r>
  </si>
  <si>
    <r>
      <t>AEL</t>
    </r>
    <r>
      <rPr>
        <sz val="9"/>
        <rFont val="Calibri"/>
        <family val="2"/>
        <scheme val="minor"/>
      </rPr>
      <t>=Delivery number (transport)</t>
    </r>
  </si>
  <si>
    <r>
      <t>BY</t>
    </r>
    <r>
      <rPr>
        <sz val="9"/>
        <rFont val="Calibri"/>
        <family val="2"/>
        <scheme val="minor"/>
      </rPr>
      <t>=Buyer</t>
    </r>
  </si>
  <si>
    <r>
      <t>SU</t>
    </r>
    <r>
      <rPr>
        <sz val="9"/>
        <rFont val="Calibri"/>
        <family val="2"/>
        <scheme val="minor"/>
      </rPr>
      <t>=Supplier</t>
    </r>
  </si>
  <si>
    <r>
      <t>5</t>
    </r>
    <r>
      <rPr>
        <sz val="9"/>
        <rFont val="Calibri"/>
        <family val="2"/>
        <scheme val="minor"/>
      </rPr>
      <t>=Product identification</t>
    </r>
  </si>
  <si>
    <r>
      <t>F</t>
    </r>
    <r>
      <rPr>
        <sz val="9"/>
        <rFont val="Calibri"/>
        <family val="2"/>
        <scheme val="minor"/>
      </rPr>
      <t>=Free-form</t>
    </r>
  </si>
  <si>
    <r>
      <t>8</t>
    </r>
    <r>
      <rPr>
        <sz val="9"/>
        <rFont val="Calibri"/>
        <family val="2"/>
        <scheme val="minor"/>
      </rPr>
      <t>=Product</t>
    </r>
  </si>
  <si>
    <r>
      <t>131</t>
    </r>
    <r>
      <rPr>
        <sz val="9"/>
        <rFont val="Calibri"/>
        <family val="2"/>
        <scheme val="minor"/>
      </rPr>
      <t>=Delivery quantity</t>
    </r>
  </si>
  <si>
    <r>
      <t>CO</t>
    </r>
    <r>
      <rPr>
        <sz val="9"/>
        <rFont val="Calibri"/>
        <family val="2"/>
        <scheme val="minor"/>
      </rPr>
      <t>=Buyers order number</t>
    </r>
  </si>
  <si>
    <r>
      <t>VN</t>
    </r>
    <r>
      <rPr>
        <sz val="9"/>
        <rFont val="Calibri"/>
        <family val="2"/>
        <scheme val="minor"/>
      </rPr>
      <t>=Order number (vendor)</t>
    </r>
  </si>
  <si>
    <r>
      <t>BT</t>
    </r>
    <r>
      <rPr>
        <sz val="9"/>
        <rFont val="Calibri"/>
        <family val="2"/>
        <scheme val="minor"/>
      </rPr>
      <t>=Batch number/Lot number</t>
    </r>
  </si>
  <si>
    <r>
      <rPr>
        <b/>
        <sz val="9"/>
        <rFont val="Calibri"/>
        <family val="2"/>
        <scheme val="minor"/>
      </rPr>
      <t>36</t>
    </r>
    <r>
      <rPr>
        <sz val="9"/>
        <rFont val="Calibri"/>
        <family val="2"/>
        <scheme val="minor"/>
      </rPr>
      <t>=Expiry date</t>
    </r>
  </si>
  <si>
    <r>
      <t>102</t>
    </r>
    <r>
      <rPr>
        <sz val="9"/>
        <rFont val="Calibri"/>
        <family val="2"/>
        <scheme val="minor"/>
      </rPr>
      <t>=CCYYMMDD</t>
    </r>
  </si>
  <si>
    <t>Début de message</t>
  </si>
  <si>
    <t>Fin de message</t>
  </si>
  <si>
    <t>n..14</t>
  </si>
  <si>
    <t>NAD ST</t>
  </si>
  <si>
    <t>Identification du destinataire de la livraison</t>
  </si>
  <si>
    <t>Date de péremption du lot</t>
  </si>
  <si>
    <t>Introduction à la description d'un niveau de conditionnement</t>
  </si>
  <si>
    <t>Identification de l'acheteur (donneur d'ordre)</t>
  </si>
  <si>
    <t>Identification du vendeur (fournisseur)</t>
  </si>
  <si>
    <r>
      <t>ST</t>
    </r>
    <r>
      <rPr>
        <sz val="9"/>
        <rFont val="Calibri"/>
        <family val="2"/>
        <scheme val="minor"/>
      </rPr>
      <t>=Ship to</t>
    </r>
  </si>
  <si>
    <t>1.006 Identification du vendeur</t>
  </si>
  <si>
    <t>1.007 Identification de l'acheteur</t>
  </si>
  <si>
    <t>2.001 Description d'un conditionnement</t>
  </si>
  <si>
    <t>Numéro identifiant de façon unique le document de livraison</t>
  </si>
  <si>
    <t>Date/heure de l'expédition</t>
  </si>
  <si>
    <t>1.002 Date/heure de l'expédition</t>
  </si>
  <si>
    <t>Description de l'article/produit, ligne 2</t>
  </si>
  <si>
    <t>Nombre total de conditionnements de plus haut niveau expédiés (########0)</t>
  </si>
  <si>
    <t>Numéro de ligne d'article/produit (#####0)
Numéro séquentiel débutant à 1 et s'incrémentant de 1 pour chaque LIN</t>
  </si>
  <si>
    <t>Numéro de ligne de description d'un conditionnement (#####0)
Toujours = 1</t>
  </si>
  <si>
    <r>
      <t>203</t>
    </r>
    <r>
      <rPr>
        <sz val="9"/>
        <rFont val="Calibri"/>
        <family val="2"/>
        <scheme val="minor"/>
      </rPr>
      <t>=CCYYMMDDHHMI</t>
    </r>
  </si>
  <si>
    <t>#D</t>
  </si>
  <si>
    <t>#3</t>
  </si>
  <si>
    <t>#800</t>
  </si>
  <si>
    <t>#34</t>
  </si>
  <si>
    <t>#801</t>
  </si>
  <si>
    <t>#4</t>
  </si>
  <si>
    <t>#35</t>
  </si>
  <si>
    <t>#36</t>
  </si>
  <si>
    <t>#6</t>
  </si>
  <si>
    <t>#25</t>
  </si>
  <si>
    <t>#810</t>
  </si>
  <si>
    <t>Nom, raison sociale du vendeur</t>
  </si>
  <si>
    <t>#5</t>
  </si>
  <si>
    <t>#24</t>
  </si>
  <si>
    <t>#820</t>
  </si>
  <si>
    <t>Nom, raison sociale de l'acheteur</t>
  </si>
  <si>
    <t>#830</t>
  </si>
  <si>
    <t>#831</t>
  </si>
  <si>
    <t>#832</t>
  </si>
  <si>
    <t>#833</t>
  </si>
  <si>
    <t>#834</t>
  </si>
  <si>
    <t>#835</t>
  </si>
  <si>
    <t>#836</t>
  </si>
  <si>
    <t>#837</t>
  </si>
  <si>
    <t>#838</t>
  </si>
  <si>
    <t>#22</t>
  </si>
  <si>
    <t>#23</t>
  </si>
  <si>
    <t>#26</t>
  </si>
  <si>
    <t>#27</t>
  </si>
  <si>
    <t>#28</t>
  </si>
  <si>
    <t>#901</t>
  </si>
  <si>
    <t>#902</t>
  </si>
  <si>
    <t>#903</t>
  </si>
  <si>
    <t>#904</t>
  </si>
  <si>
    <t>#905</t>
  </si>
  <si>
    <t>#910</t>
  </si>
  <si>
    <t>#911</t>
  </si>
  <si>
    <t>#920</t>
  </si>
  <si>
    <t>#921</t>
  </si>
  <si>
    <t>#922</t>
  </si>
  <si>
    <t>#930</t>
  </si>
  <si>
    <t>#935</t>
  </si>
  <si>
    <t>#931</t>
  </si>
  <si>
    <t>#936</t>
  </si>
  <si>
    <t>#932</t>
  </si>
  <si>
    <t>#933</t>
  </si>
  <si>
    <t>#950</t>
  </si>
  <si>
    <t>#951</t>
  </si>
  <si>
    <t>#971</t>
  </si>
  <si>
    <t>#972</t>
  </si>
  <si>
    <t>RES</t>
  </si>
  <si>
    <t>ENT</t>
  </si>
  <si>
    <t>DET</t>
  </si>
  <si>
    <t>RFF FI</t>
  </si>
  <si>
    <r>
      <t>FI</t>
    </r>
    <r>
      <rPr>
        <sz val="9"/>
        <rFont val="Calibri"/>
        <family val="2"/>
        <scheme val="minor"/>
      </rPr>
      <t>=File line identifier</t>
    </r>
  </si>
  <si>
    <t>#925</t>
  </si>
  <si>
    <t>DTM 4</t>
  </si>
  <si>
    <t>Date/heure de création de la commande</t>
  </si>
  <si>
    <r>
      <t>4</t>
    </r>
    <r>
      <rPr>
        <sz val="9"/>
        <rFont val="Calibri"/>
        <family val="2"/>
        <scheme val="minor"/>
      </rPr>
      <t>=Order date/time</t>
    </r>
  </si>
  <si>
    <t>#937</t>
  </si>
  <si>
    <r>
      <t>203</t>
    </r>
    <r>
      <rPr>
        <sz val="9"/>
        <rFont val="Calibri"/>
        <family val="2"/>
        <scheme val="minor"/>
      </rPr>
      <t xml:space="preserve">=CCYYMMDDHHMI, </t>
    </r>
    <r>
      <rPr>
        <b/>
        <sz val="9"/>
        <rFont val="Calibri"/>
        <family val="2"/>
        <scheme val="minor"/>
      </rPr>
      <t>102</t>
    </r>
    <r>
      <rPr>
        <sz val="9"/>
        <rFont val="Calibri"/>
        <family val="2"/>
        <scheme val="minor"/>
      </rPr>
      <t>=CCYYMMDD</t>
    </r>
  </si>
  <si>
    <t>R</t>
  </si>
  <si>
    <t>O</t>
  </si>
  <si>
    <t>Légende</t>
  </si>
  <si>
    <t>Inexistant dans le profil</t>
  </si>
  <si>
    <t>Existant dans le profil</t>
  </si>
  <si>
    <t>Nom du groupe de segments</t>
  </si>
  <si>
    <t>Nom du segment</t>
  </si>
  <si>
    <t>Rang du segment dans le message</t>
  </si>
  <si>
    <t>Référence du dossier client chez l'opticien</t>
  </si>
  <si>
    <t>RFF AEG</t>
  </si>
  <si>
    <r>
      <t>AEG</t>
    </r>
    <r>
      <rPr>
        <sz val="9"/>
        <rFont val="Calibri"/>
        <family val="2"/>
        <scheme val="minor"/>
      </rPr>
      <t>=Customer specification number</t>
    </r>
  </si>
  <si>
    <t>an..20</t>
  </si>
  <si>
    <t>#938</t>
  </si>
  <si>
    <t>Date</t>
  </si>
  <si>
    <t>Didier Rondeau</t>
  </si>
  <si>
    <t>Statut  :</t>
  </si>
  <si>
    <t>R = Requis
O = Optionnel</t>
  </si>
  <si>
    <t>HISTORIQUE DES MODIFICATIONS</t>
  </si>
  <si>
    <t>V1.00</t>
  </si>
  <si>
    <t>Auteur</t>
  </si>
  <si>
    <t>Objet</t>
  </si>
  <si>
    <t>a</t>
  </si>
  <si>
    <t>an</t>
  </si>
  <si>
    <t>n..3</t>
  </si>
  <si>
    <t>ISO/CEI 8859-15 character set</t>
  </si>
  <si>
    <t>x0</t>
  </si>
  <si>
    <t>x1</t>
  </si>
  <si>
    <t>x2</t>
  </si>
  <si>
    <t>x3</t>
  </si>
  <si>
    <t>x4</t>
  </si>
  <si>
    <t>x5</t>
  </si>
  <si>
    <t>x6</t>
  </si>
  <si>
    <t>x7</t>
  </si>
  <si>
    <t>x8</t>
  </si>
  <si>
    <t>x9</t>
  </si>
  <si>
    <t>xA</t>
  </si>
  <si>
    <t>xB</t>
  </si>
  <si>
    <t>xC</t>
  </si>
  <si>
    <t>xD</t>
  </si>
  <si>
    <t>xE</t>
  </si>
  <si>
    <t>xF</t>
  </si>
  <si>
    <t>0x</t>
  </si>
  <si>
    <t>LF</t>
  </si>
  <si>
    <t>CR</t>
  </si>
  <si>
    <t>1x</t>
  </si>
  <si>
    <t>2x</t>
  </si>
  <si>
    <t>SP</t>
  </si>
  <si>
    <t>!</t>
  </si>
  <si>
    <t>"</t>
  </si>
  <si>
    <t>#</t>
  </si>
  <si>
    <t>$</t>
  </si>
  <si>
    <t>%</t>
  </si>
  <si>
    <t>&amp;</t>
  </si>
  <si>
    <t>'</t>
  </si>
  <si>
    <t>(</t>
  </si>
  <si>
    <t>)</t>
  </si>
  <si>
    <t>*</t>
  </si>
  <si>
    <t>+</t>
  </si>
  <si>
    <t>,</t>
  </si>
  <si>
    <t>-</t>
  </si>
  <si>
    <t>.</t>
  </si>
  <si>
    <t>/</t>
  </si>
  <si>
    <t>3x</t>
  </si>
  <si>
    <t>:</t>
  </si>
  <si>
    <t>;</t>
  </si>
  <si>
    <t>&lt; </t>
  </si>
  <si>
    <t>=</t>
  </si>
  <si>
    <t>&gt; </t>
  </si>
  <si>
    <t>?</t>
  </si>
  <si>
    <t>4x</t>
  </si>
  <si>
    <t>@</t>
  </si>
  <si>
    <t>A</t>
  </si>
  <si>
    <t>B</t>
  </si>
  <si>
    <t>C</t>
  </si>
  <si>
    <t>E</t>
  </si>
  <si>
    <t>F</t>
  </si>
  <si>
    <t>G</t>
  </si>
  <si>
    <t>H</t>
  </si>
  <si>
    <t>I</t>
  </si>
  <si>
    <t>J</t>
  </si>
  <si>
    <t>K</t>
  </si>
  <si>
    <t>L</t>
  </si>
  <si>
    <t>M</t>
  </si>
  <si>
    <t>N</t>
  </si>
  <si>
    <t>5x</t>
  </si>
  <si>
    <t>P</t>
  </si>
  <si>
    <t>Q</t>
  </si>
  <si>
    <t>S</t>
  </si>
  <si>
    <t>T</t>
  </si>
  <si>
    <t>U</t>
  </si>
  <si>
    <t>V</t>
  </si>
  <si>
    <t>W</t>
  </si>
  <si>
    <t>X</t>
  </si>
  <si>
    <t>Y</t>
  </si>
  <si>
    <t>Z</t>
  </si>
  <si>
    <t>[</t>
  </si>
  <si>
    <t>\</t>
  </si>
  <si>
    <t>]</t>
  </si>
  <si>
    <t>^</t>
  </si>
  <si>
    <t>_</t>
  </si>
  <si>
    <t>6x</t>
  </si>
  <si>
    <t>`</t>
  </si>
  <si>
    <t>b</t>
  </si>
  <si>
    <t>c</t>
  </si>
  <si>
    <t>d</t>
  </si>
  <si>
    <t>e</t>
  </si>
  <si>
    <t>f</t>
  </si>
  <si>
    <t>g</t>
  </si>
  <si>
    <t>h</t>
  </si>
  <si>
    <t>i</t>
  </si>
  <si>
    <t>j</t>
  </si>
  <si>
    <t>k</t>
  </si>
  <si>
    <t>l</t>
  </si>
  <si>
    <t>m</t>
  </si>
  <si>
    <t>o</t>
  </si>
  <si>
    <t>7x</t>
  </si>
  <si>
    <t>p</t>
  </si>
  <si>
    <t>q</t>
  </si>
  <si>
    <t>r</t>
  </si>
  <si>
    <t>s</t>
  </si>
  <si>
    <t>t</t>
  </si>
  <si>
    <t>u</t>
  </si>
  <si>
    <t>v</t>
  </si>
  <si>
    <t>w</t>
  </si>
  <si>
    <t>x</t>
  </si>
  <si>
    <t>y</t>
  </si>
  <si>
    <t>z</t>
  </si>
  <si>
    <t>{</t>
  </si>
  <si>
    <t>|</t>
  </si>
  <si>
    <t>}</t>
  </si>
  <si>
    <t>~</t>
  </si>
  <si>
    <t>8x</t>
  </si>
  <si>
    <t>9x</t>
  </si>
  <si>
    <t>Ax</t>
  </si>
  <si>
    <t>¡</t>
  </si>
  <si>
    <t>¢</t>
  </si>
  <si>
    <t>£</t>
  </si>
  <si>
    <t>€</t>
  </si>
  <si>
    <t>¥</t>
  </si>
  <si>
    <t>Š</t>
  </si>
  <si>
    <t>§</t>
  </si>
  <si>
    <t>š</t>
  </si>
  <si>
    <t>©</t>
  </si>
  <si>
    <t>ª</t>
  </si>
  <si>
    <t>«</t>
  </si>
  <si>
    <t>¬</t>
  </si>
  <si>
    <t>®</t>
  </si>
  <si>
    <t>¯</t>
  </si>
  <si>
    <t>Bx</t>
  </si>
  <si>
    <t>°</t>
  </si>
  <si>
    <t>±</t>
  </si>
  <si>
    <t>²</t>
  </si>
  <si>
    <t>³</t>
  </si>
  <si>
    <t>Ž</t>
  </si>
  <si>
    <t>µ</t>
  </si>
  <si>
    <t>¶</t>
  </si>
  <si>
    <t>·</t>
  </si>
  <si>
    <t>ž</t>
  </si>
  <si>
    <t>¹</t>
  </si>
  <si>
    <t>º</t>
  </si>
  <si>
    <t>»</t>
  </si>
  <si>
    <t>Œ</t>
  </si>
  <si>
    <t>œ</t>
  </si>
  <si>
    <t>Ÿ</t>
  </si>
  <si>
    <t>¿</t>
  </si>
  <si>
    <t>Cx</t>
  </si>
  <si>
    <t>À</t>
  </si>
  <si>
    <t>Á</t>
  </si>
  <si>
    <t>Â</t>
  </si>
  <si>
    <t>Ã</t>
  </si>
  <si>
    <t>Ä</t>
  </si>
  <si>
    <t>Å</t>
  </si>
  <si>
    <t>Æ</t>
  </si>
  <si>
    <t>Ç</t>
  </si>
  <si>
    <t>È</t>
  </si>
  <si>
    <t>É</t>
  </si>
  <si>
    <t>Ê</t>
  </si>
  <si>
    <t>Ë</t>
  </si>
  <si>
    <t>Ì</t>
  </si>
  <si>
    <t>Í</t>
  </si>
  <si>
    <t>Î</t>
  </si>
  <si>
    <t>Ï</t>
  </si>
  <si>
    <t>Dx</t>
  </si>
  <si>
    <t>Ð</t>
  </si>
  <si>
    <t>Ñ</t>
  </si>
  <si>
    <t>Ò</t>
  </si>
  <si>
    <t>Ó</t>
  </si>
  <si>
    <t>Ô</t>
  </si>
  <si>
    <t>Õ</t>
  </si>
  <si>
    <t>Ö</t>
  </si>
  <si>
    <t>×</t>
  </si>
  <si>
    <t>Ø</t>
  </si>
  <si>
    <t>Ù</t>
  </si>
  <si>
    <t>Ú</t>
  </si>
  <si>
    <t>Û</t>
  </si>
  <si>
    <t>Ü</t>
  </si>
  <si>
    <t>Ý</t>
  </si>
  <si>
    <t>Þ</t>
  </si>
  <si>
    <t>ß</t>
  </si>
  <si>
    <t>Ex</t>
  </si>
  <si>
    <t>à</t>
  </si>
  <si>
    <t>á</t>
  </si>
  <si>
    <t>â</t>
  </si>
  <si>
    <t>ã</t>
  </si>
  <si>
    <t>ä</t>
  </si>
  <si>
    <t>å</t>
  </si>
  <si>
    <t>æ</t>
  </si>
  <si>
    <t>ç</t>
  </si>
  <si>
    <t>è</t>
  </si>
  <si>
    <t>é</t>
  </si>
  <si>
    <t>ë</t>
  </si>
  <si>
    <t>ì</t>
  </si>
  <si>
    <t>í</t>
  </si>
  <si>
    <t>î</t>
  </si>
  <si>
    <t>ï</t>
  </si>
  <si>
    <t>Fx</t>
  </si>
  <si>
    <t>ð</t>
  </si>
  <si>
    <t>ñ</t>
  </si>
  <si>
    <t>ò</t>
  </si>
  <si>
    <t>ó</t>
  </si>
  <si>
    <t>ô</t>
  </si>
  <si>
    <t>õ</t>
  </si>
  <si>
    <t>ö</t>
  </si>
  <si>
    <t>÷</t>
  </si>
  <si>
    <t>ø</t>
  </si>
  <si>
    <t>ù</t>
  </si>
  <si>
    <t>û</t>
  </si>
  <si>
    <t>ü</t>
  </si>
  <si>
    <t>ý</t>
  </si>
  <si>
    <t>þ</t>
  </si>
  <si>
    <t>ÿ</t>
  </si>
  <si>
    <r>
      <rPr>
        <b/>
        <sz val="10"/>
        <color rgb="FFC00000"/>
        <rFont val="Calibri"/>
        <family val="2"/>
        <scheme val="minor"/>
      </rPr>
      <t>R</t>
    </r>
    <r>
      <rPr>
        <sz val="10"/>
        <rFont val="Calibri"/>
        <family val="2"/>
        <scheme val="minor"/>
      </rPr>
      <t>=Requis</t>
    </r>
  </si>
  <si>
    <t>Indique que l'élément doit obligatoirement être renseigné</t>
  </si>
  <si>
    <r>
      <rPr>
        <b/>
        <sz val="10"/>
        <rFont val="Calibri"/>
        <family val="2"/>
        <scheme val="minor"/>
      </rPr>
      <t>O</t>
    </r>
    <r>
      <rPr>
        <sz val="10"/>
        <rFont val="Calibri"/>
        <family val="2"/>
        <scheme val="minor"/>
      </rPr>
      <t>=Optionnel</t>
    </r>
  </si>
  <si>
    <r>
      <rPr>
        <b/>
        <sz val="10"/>
        <color theme="9" tint="-0.249977111117893"/>
        <rFont val="Calibri"/>
        <family val="2"/>
        <scheme val="minor"/>
      </rPr>
      <t>D</t>
    </r>
    <r>
      <rPr>
        <sz val="10"/>
        <rFont val="Calibri"/>
        <family val="2"/>
        <scheme val="minor"/>
      </rPr>
      <t>=Dépendant</t>
    </r>
  </si>
  <si>
    <t>Caractères autorisés</t>
  </si>
  <si>
    <t>Indique que l'élément peut ou non être renseigné</t>
  </si>
  <si>
    <t>Indique que l'utilisation de l'élément dépend d'une autre donnée ou d'une règle/condition spécifique</t>
  </si>
  <si>
    <t>Statut (St)</t>
  </si>
  <si>
    <t>Elément de donnée alphabétique [a-z][A-Z]</t>
  </si>
  <si>
    <t>Elément de donnée numérique</t>
  </si>
  <si>
    <t>MEA SDI</t>
  </si>
  <si>
    <t>Diamètre</t>
  </si>
  <si>
    <r>
      <t>AAE</t>
    </r>
    <r>
      <rPr>
        <sz val="9"/>
        <rFont val="Calibri"/>
        <family val="2"/>
        <scheme val="minor"/>
      </rPr>
      <t>=Measurement</t>
    </r>
  </si>
  <si>
    <r>
      <t>mm</t>
    </r>
    <r>
      <rPr>
        <sz val="9"/>
        <rFont val="Calibri"/>
        <family val="2"/>
        <scheme val="minor"/>
      </rPr>
      <t>=</t>
    </r>
    <r>
      <rPr>
        <i/>
        <sz val="9"/>
        <rFont val="Calibri"/>
        <family val="2"/>
        <scheme val="minor"/>
      </rPr>
      <t>Millimètres</t>
    </r>
  </si>
  <si>
    <t>MEA RAY</t>
  </si>
  <si>
    <t>Rayon</t>
  </si>
  <si>
    <r>
      <t>RAY</t>
    </r>
    <r>
      <rPr>
        <sz val="9"/>
        <rFont val="Calibri"/>
        <family val="2"/>
        <scheme val="minor"/>
      </rPr>
      <t>=</t>
    </r>
    <r>
      <rPr>
        <i/>
        <sz val="9"/>
        <rFont val="Calibri"/>
        <family val="2"/>
        <scheme val="minor"/>
      </rPr>
      <t>Rayon</t>
    </r>
  </si>
  <si>
    <t>MEA SPH</t>
  </si>
  <si>
    <t>Sphère</t>
  </si>
  <si>
    <r>
      <t>SPH</t>
    </r>
    <r>
      <rPr>
        <sz val="9"/>
        <rFont val="Calibri"/>
        <family val="2"/>
        <scheme val="minor"/>
      </rPr>
      <t>=</t>
    </r>
    <r>
      <rPr>
        <i/>
        <sz val="9"/>
        <rFont val="Calibri"/>
        <family val="2"/>
        <scheme val="minor"/>
      </rPr>
      <t>Sphère</t>
    </r>
  </si>
  <si>
    <r>
      <t>DP</t>
    </r>
    <r>
      <rPr>
        <sz val="9"/>
        <rFont val="Calibri"/>
        <family val="2"/>
        <scheme val="minor"/>
      </rPr>
      <t>=</t>
    </r>
    <r>
      <rPr>
        <i/>
        <sz val="9"/>
        <rFont val="Calibri"/>
        <family val="2"/>
        <scheme val="minor"/>
      </rPr>
      <t>Dioptries</t>
    </r>
  </si>
  <si>
    <t>MEA CYL</t>
  </si>
  <si>
    <t>Cylindre</t>
  </si>
  <si>
    <r>
      <t>CYL</t>
    </r>
    <r>
      <rPr>
        <sz val="9"/>
        <rFont val="Calibri"/>
        <family val="2"/>
        <scheme val="minor"/>
      </rPr>
      <t>=</t>
    </r>
    <r>
      <rPr>
        <i/>
        <sz val="9"/>
        <rFont val="Calibri"/>
        <family val="2"/>
        <scheme val="minor"/>
      </rPr>
      <t>Cylindre</t>
    </r>
  </si>
  <si>
    <t>MEA CLX</t>
  </si>
  <si>
    <r>
      <t>CLX</t>
    </r>
    <r>
      <rPr>
        <sz val="9"/>
        <rFont val="Calibri"/>
        <family val="2"/>
        <scheme val="minor"/>
      </rPr>
      <t>=</t>
    </r>
    <r>
      <rPr>
        <i/>
        <sz val="9"/>
        <rFont val="Calibri"/>
        <family val="2"/>
        <scheme val="minor"/>
      </rPr>
      <t>Axe du cylindre</t>
    </r>
  </si>
  <si>
    <r>
      <t>°</t>
    </r>
    <r>
      <rPr>
        <sz val="9"/>
        <rFont val="Calibri"/>
        <family val="2"/>
        <scheme val="minor"/>
      </rPr>
      <t>=</t>
    </r>
    <r>
      <rPr>
        <i/>
        <sz val="9"/>
        <rFont val="Calibri"/>
        <family val="2"/>
        <scheme val="minor"/>
      </rPr>
      <t>Degrés</t>
    </r>
  </si>
  <si>
    <t>MEA ADD</t>
  </si>
  <si>
    <r>
      <t>ADD</t>
    </r>
    <r>
      <rPr>
        <sz val="9"/>
        <rFont val="Calibri"/>
        <family val="2"/>
        <scheme val="minor"/>
      </rPr>
      <t>=</t>
    </r>
    <r>
      <rPr>
        <i/>
        <sz val="9"/>
        <rFont val="Calibri"/>
        <family val="2"/>
        <scheme val="minor"/>
      </rPr>
      <t>Addition</t>
    </r>
  </si>
  <si>
    <t>#980</t>
  </si>
  <si>
    <t>#981</t>
  </si>
  <si>
    <t>#982</t>
  </si>
  <si>
    <t>#983</t>
  </si>
  <si>
    <t>#984</t>
  </si>
  <si>
    <t>#985</t>
  </si>
  <si>
    <t>#986</t>
  </si>
  <si>
    <t>NAD BV</t>
  </si>
  <si>
    <r>
      <t>BV</t>
    </r>
    <r>
      <rPr>
        <sz val="9"/>
        <rFont val="Calibri"/>
        <family val="2"/>
        <scheme val="minor"/>
      </rPr>
      <t>=Member</t>
    </r>
  </si>
  <si>
    <t>1.009 Code adhérent de l'opticien</t>
  </si>
  <si>
    <r>
      <t>160</t>
    </r>
    <r>
      <rPr>
        <sz val="9"/>
        <rFont val="Calibri"/>
        <family val="2"/>
        <scheme val="minor"/>
      </rPr>
      <t>=Party identification (Attribué par le groupement)</t>
    </r>
    <r>
      <rPr>
        <b/>
        <sz val="9"/>
        <rFont val="Calibri"/>
        <family val="2"/>
        <scheme val="minor"/>
      </rPr>
      <t/>
    </r>
  </si>
  <si>
    <t>#840</t>
  </si>
  <si>
    <t>#841</t>
  </si>
  <si>
    <t>#940</t>
  </si>
  <si>
    <t>#941</t>
  </si>
  <si>
    <r>
      <t>NMP</t>
    </r>
    <r>
      <rPr>
        <sz val="9"/>
        <rFont val="Calibri"/>
        <family val="2"/>
        <scheme val="minor"/>
      </rPr>
      <t>=Number of packs</t>
    </r>
  </si>
  <si>
    <r>
      <rPr>
        <b/>
        <sz val="9"/>
        <rFont val="Calibri"/>
        <family val="2"/>
        <scheme val="minor"/>
      </rPr>
      <t>AAB</t>
    </r>
    <r>
      <rPr>
        <sz val="9"/>
        <rFont val="Calibri"/>
        <family val="2"/>
        <scheme val="minor"/>
      </rPr>
      <t>=Unit gross weight</t>
    </r>
  </si>
  <si>
    <r>
      <t>KGM</t>
    </r>
    <r>
      <rPr>
        <sz val="9"/>
        <rFont val="Calibri"/>
        <family val="2"/>
        <scheme val="minor"/>
      </rPr>
      <t>=Kilogram</t>
    </r>
  </si>
  <si>
    <r>
      <t>MTQ</t>
    </r>
    <r>
      <rPr>
        <sz val="9"/>
        <rFont val="Calibri"/>
        <family val="2"/>
        <scheme val="minor"/>
      </rPr>
      <t>=Cubic meter</t>
    </r>
  </si>
  <si>
    <t>AAAAMMJJ</t>
  </si>
  <si>
    <t>Qualifiant du type d'identification de l'opticien</t>
  </si>
  <si>
    <t>Qualifiant du type d'identification du vendeur</t>
  </si>
  <si>
    <t>HHMI</t>
  </si>
  <si>
    <t>Format, valeurs</t>
  </si>
  <si>
    <t>Intitulé</t>
  </si>
  <si>
    <t>Indicateur de message de test</t>
  </si>
  <si>
    <r>
      <rPr>
        <b/>
        <sz val="9"/>
        <rFont val="Calibri"/>
        <family val="2"/>
        <scheme val="minor"/>
      </rPr>
      <t>784</t>
    </r>
    <r>
      <rPr>
        <sz val="9"/>
        <rFont val="Calibri"/>
        <family val="2"/>
        <scheme val="minor"/>
      </rPr>
      <t xml:space="preserve">=Delivery notice (goods) - Avis de livraison profil simple
</t>
    </r>
    <r>
      <rPr>
        <b/>
        <sz val="9"/>
        <rFont val="Calibri"/>
        <family val="2"/>
        <scheme val="minor"/>
      </rPr>
      <t>271</t>
    </r>
    <r>
      <rPr>
        <sz val="9"/>
        <rFont val="Calibri"/>
        <family val="2"/>
        <scheme val="minor"/>
      </rPr>
      <t>=Packing list - Avis de livraison profil complet (avec description des colis)</t>
    </r>
  </si>
  <si>
    <t>Identification du destinataire du message</t>
  </si>
  <si>
    <t>Date de création du message</t>
  </si>
  <si>
    <t>Heure de création du message</t>
  </si>
  <si>
    <t>ISO 3166-1 Alpha 2</t>
  </si>
  <si>
    <t>N° du bordereau de transport attribué par le transporteur</t>
  </si>
  <si>
    <t>Poids total brut de l'expédition en Kg</t>
  </si>
  <si>
    <t>Volume total de l'expédition en m3</t>
  </si>
  <si>
    <t>N° de la ligne de bon de livraison</t>
  </si>
  <si>
    <t>Qualifiant du type de référence additionnelle</t>
  </si>
  <si>
    <t>Diamètre en mm ou diamètre commercial</t>
  </si>
  <si>
    <t>Type de diamètre</t>
  </si>
  <si>
    <r>
      <rPr>
        <b/>
        <sz val="9"/>
        <rFont val="Calibri"/>
        <family val="2"/>
        <scheme val="minor"/>
      </rPr>
      <t>SDI</t>
    </r>
    <r>
      <rPr>
        <sz val="9"/>
        <rFont val="Calibri"/>
        <family val="2"/>
        <scheme val="minor"/>
      </rPr>
      <t xml:space="preserve">=Diamètre fournisseur
</t>
    </r>
    <r>
      <rPr>
        <b/>
        <sz val="9"/>
        <rFont val="Calibri"/>
        <family val="2"/>
        <scheme val="minor"/>
      </rPr>
      <t>BDI</t>
    </r>
    <r>
      <rPr>
        <sz val="9"/>
        <rFont val="Calibri"/>
        <family val="2"/>
        <scheme val="minor"/>
      </rPr>
      <t>=Diamètre acheteur</t>
    </r>
  </si>
  <si>
    <t>Rayon en mm</t>
  </si>
  <si>
    <t>n..2..2</t>
  </si>
  <si>
    <t>Sphère en dioptries</t>
  </si>
  <si>
    <t>Cylindre en dioptries</t>
  </si>
  <si>
    <t>Axe du cylindre en degrés</t>
  </si>
  <si>
    <t>Addition en dioptries</t>
  </si>
  <si>
    <t>Qualifiant du type d'unité de la quantité expédiée</t>
  </si>
  <si>
    <t>n..13..2</t>
  </si>
  <si>
    <t>N° de ligne dans la commande de l'acheteur</t>
  </si>
  <si>
    <t>N° de ligne dans la commande du vendeur</t>
  </si>
  <si>
    <t>AAAAMMJJ[HHMI]</t>
  </si>
  <si>
    <t>Date de péremption du lot de fabrication</t>
  </si>
  <si>
    <t>Observations</t>
  </si>
  <si>
    <r>
      <t>0 ou vide</t>
    </r>
    <r>
      <rPr>
        <sz val="9"/>
        <rFont val="Calibri"/>
        <family val="2"/>
        <scheme val="minor"/>
      </rPr>
      <t>=Message réel</t>
    </r>
    <r>
      <rPr>
        <b/>
        <sz val="9"/>
        <rFont val="Calibri"/>
        <family val="2"/>
        <scheme val="minor"/>
      </rPr>
      <t xml:space="preserve">
1</t>
    </r>
    <r>
      <rPr>
        <sz val="9"/>
        <rFont val="Calibri"/>
        <family val="2"/>
        <scheme val="minor"/>
      </rPr>
      <t>=Message de test</t>
    </r>
  </si>
  <si>
    <t>Les codes produits à transmettre dans les BL doivent être ceux indiqués dans les catalogues en tant que code à utiliser dans les messages EDI.
En cas de dérogation à cette règle, une convention devra clairement être établie entre les parties.</t>
  </si>
  <si>
    <t>Dans le cas où le code du produit livré est celui indiqué dans les catalogues comme code à utiliser dans les messages EDI, le qualifiant à utiliser sera toujours "SA" quelque soit la nature de ce code.</t>
  </si>
  <si>
    <t>PIA 4</t>
  </si>
  <si>
    <r>
      <t>4</t>
    </r>
    <r>
      <rPr>
        <sz val="9"/>
        <rFont val="Calibri"/>
        <family val="2"/>
        <scheme val="minor"/>
      </rPr>
      <t>=Substituted for</t>
    </r>
  </si>
  <si>
    <t>Identification de l'article/produit initialement commandé</t>
  </si>
  <si>
    <t>Pays d'origine de l'article/produit livré</t>
  </si>
  <si>
    <t>3239</t>
  </si>
  <si>
    <t>9213</t>
  </si>
  <si>
    <t>4183</t>
  </si>
  <si>
    <t>PAYS D'ORIGINE, EN CODE</t>
  </si>
  <si>
    <t>TYPE DE REGIME DOUANIER, EN CODE</t>
  </si>
  <si>
    <t>CONDITIONS SPECIALES, EN CODE</t>
  </si>
  <si>
    <t>Code du pays d'origine de l'article/produit livré (code ISO 3166-1 Alpha 2)</t>
  </si>
  <si>
    <t>NAD MF</t>
  </si>
  <si>
    <t>Identification du fabricant de l'article/produit livré</t>
  </si>
  <si>
    <r>
      <t>MF</t>
    </r>
    <r>
      <rPr>
        <sz val="9"/>
        <rFont val="Calibri"/>
        <family val="2"/>
        <scheme val="minor"/>
      </rPr>
      <t>=Manufacturer of goods</t>
    </r>
  </si>
  <si>
    <r>
      <rPr>
        <b/>
        <sz val="9"/>
        <rFont val="Calibri"/>
        <family val="2"/>
        <scheme val="minor"/>
      </rPr>
      <t>MI</t>
    </r>
    <r>
      <rPr>
        <sz val="9"/>
        <rFont val="Calibri"/>
        <family val="2"/>
        <scheme val="minor"/>
      </rPr>
      <t>=</t>
    </r>
    <r>
      <rPr>
        <i/>
        <sz val="9"/>
        <rFont val="Calibri"/>
        <family val="2"/>
        <scheme val="minor"/>
      </rPr>
      <t>Mark Identification</t>
    </r>
  </si>
  <si>
    <r>
      <rPr>
        <b/>
        <sz val="9"/>
        <rFont val="Calibri"/>
        <family val="2"/>
        <scheme val="minor"/>
      </rPr>
      <t>CN</t>
    </r>
    <r>
      <rPr>
        <sz val="9"/>
        <rFont val="Calibri"/>
        <family val="2"/>
        <scheme val="minor"/>
      </rPr>
      <t>=</t>
    </r>
    <r>
      <rPr>
        <i/>
        <sz val="9"/>
        <rFont val="Calibri"/>
        <family val="2"/>
        <scheme val="minor"/>
      </rPr>
      <t>Collection Name</t>
    </r>
  </si>
  <si>
    <r>
      <rPr>
        <b/>
        <sz val="9"/>
        <rFont val="Calibri"/>
        <family val="2"/>
        <scheme val="minor"/>
      </rPr>
      <t>MN</t>
    </r>
    <r>
      <rPr>
        <sz val="9"/>
        <rFont val="Calibri"/>
        <family val="2"/>
        <scheme val="minor"/>
      </rPr>
      <t>=Model Number</t>
    </r>
  </si>
  <si>
    <r>
      <t xml:space="preserve">Lentilles = Profil d'addition
</t>
    </r>
    <r>
      <rPr>
        <b/>
        <sz val="9"/>
        <rFont val="Calibri"/>
        <family val="2"/>
        <scheme val="minor"/>
      </rPr>
      <t>1</t>
    </r>
    <r>
      <rPr>
        <sz val="9"/>
        <rFont val="Calibri"/>
        <family val="2"/>
        <scheme val="minor"/>
      </rPr>
      <t xml:space="preserve">=Low
</t>
    </r>
    <r>
      <rPr>
        <b/>
        <sz val="9"/>
        <rFont val="Calibri"/>
        <family val="2"/>
        <scheme val="minor"/>
      </rPr>
      <t>2</t>
    </r>
    <r>
      <rPr>
        <sz val="9"/>
        <rFont val="Calibri"/>
        <family val="2"/>
        <scheme val="minor"/>
      </rPr>
      <t xml:space="preserve">=Medium
</t>
    </r>
    <r>
      <rPr>
        <b/>
        <sz val="9"/>
        <rFont val="Calibri"/>
        <family val="2"/>
        <scheme val="minor"/>
      </rPr>
      <t>3</t>
    </r>
    <r>
      <rPr>
        <sz val="9"/>
        <rFont val="Calibri"/>
        <family val="2"/>
        <scheme val="minor"/>
      </rPr>
      <t>=High</t>
    </r>
  </si>
  <si>
    <t>MEA PR1</t>
  </si>
  <si>
    <r>
      <t>PR1</t>
    </r>
    <r>
      <rPr>
        <sz val="9"/>
        <rFont val="Calibri"/>
        <family val="2"/>
        <scheme val="minor"/>
      </rPr>
      <t>=</t>
    </r>
    <r>
      <rPr>
        <i/>
        <sz val="9"/>
        <rFont val="Calibri"/>
        <family val="2"/>
        <scheme val="minor"/>
      </rPr>
      <t>Prisme</t>
    </r>
  </si>
  <si>
    <t>Prisme</t>
  </si>
  <si>
    <t>Excentricité</t>
  </si>
  <si>
    <r>
      <t>EXC</t>
    </r>
    <r>
      <rPr>
        <sz val="9"/>
        <rFont val="Calibri"/>
        <family val="2"/>
        <scheme val="minor"/>
      </rPr>
      <t>=</t>
    </r>
    <r>
      <rPr>
        <i/>
        <sz val="9"/>
        <rFont val="Calibri"/>
        <family val="2"/>
        <scheme val="minor"/>
      </rPr>
      <t>Excentricité</t>
    </r>
  </si>
  <si>
    <r>
      <t>CF</t>
    </r>
    <r>
      <rPr>
        <sz val="9"/>
        <rFont val="Calibri"/>
        <family val="2"/>
        <scheme val="minor"/>
      </rPr>
      <t>=</t>
    </r>
    <r>
      <rPr>
        <i/>
        <sz val="9"/>
        <rFont val="Calibri"/>
        <family val="2"/>
        <scheme val="minor"/>
      </rPr>
      <t>Coefficient</t>
    </r>
  </si>
  <si>
    <t>MEA EXC</t>
  </si>
  <si>
    <t>IMD 8</t>
  </si>
  <si>
    <t>IMD 56</t>
  </si>
  <si>
    <r>
      <t>56</t>
    </r>
    <r>
      <rPr>
        <sz val="9"/>
        <rFont val="Calibri"/>
        <family val="2"/>
        <scheme val="minor"/>
      </rPr>
      <t>=Special processing</t>
    </r>
  </si>
  <si>
    <t>FONCTION DU TEXTE, EN CODE</t>
  </si>
  <si>
    <t>C107</t>
  </si>
  <si>
    <t>REFERENCE AU TEXTE</t>
  </si>
  <si>
    <t>C107.4441</t>
  </si>
  <si>
    <t>Texte libre, en code</t>
  </si>
  <si>
    <t>C107.1131</t>
  </si>
  <si>
    <t>C107.3055</t>
  </si>
  <si>
    <t>C108</t>
  </si>
  <si>
    <t>TEXTE EN CLAIR</t>
  </si>
  <si>
    <t>C108.4440</t>
  </si>
  <si>
    <t>Texte libre</t>
  </si>
  <si>
    <t>LANGUE, EN CODE</t>
  </si>
  <si>
    <t>FTX AAA</t>
  </si>
  <si>
    <t>Informations additionnelles sur le produit livré</t>
  </si>
  <si>
    <r>
      <t>AAA</t>
    </r>
    <r>
      <rPr>
        <sz val="9"/>
        <rFont val="Calibri"/>
        <family val="2"/>
        <scheme val="minor"/>
      </rPr>
      <t>=Goods description</t>
    </r>
  </si>
  <si>
    <t>Lentilles</t>
  </si>
  <si>
    <r>
      <rPr>
        <sz val="9"/>
        <rFont val="Calibri"/>
        <family val="2"/>
        <scheme val="minor"/>
      </rPr>
      <t xml:space="preserve">Verres : </t>
    </r>
    <r>
      <rPr>
        <b/>
        <sz val="9"/>
        <rFont val="Calibri"/>
        <family val="2"/>
        <scheme val="minor"/>
      </rPr>
      <t>SDI</t>
    </r>
    <r>
      <rPr>
        <sz val="9"/>
        <rFont val="Calibri"/>
        <family val="2"/>
        <scheme val="minor"/>
      </rPr>
      <t>=</t>
    </r>
    <r>
      <rPr>
        <i/>
        <sz val="9"/>
        <rFont val="Calibri"/>
        <family val="2"/>
        <scheme val="minor"/>
      </rPr>
      <t>Diamètre fournisseur</t>
    </r>
    <r>
      <rPr>
        <sz val="9"/>
        <rFont val="Calibri"/>
        <family val="2"/>
        <scheme val="minor"/>
      </rPr>
      <t xml:space="preserve">, </t>
    </r>
    <r>
      <rPr>
        <b/>
        <sz val="9"/>
        <rFont val="Calibri"/>
        <family val="2"/>
        <scheme val="minor"/>
      </rPr>
      <t>BDI</t>
    </r>
    <r>
      <rPr>
        <sz val="9"/>
        <rFont val="Calibri"/>
        <family val="2"/>
        <scheme val="minor"/>
      </rPr>
      <t>=</t>
    </r>
    <r>
      <rPr>
        <i/>
        <sz val="9"/>
        <rFont val="Calibri"/>
        <family val="2"/>
        <scheme val="minor"/>
      </rPr>
      <t xml:space="preserve">Diamètre acheteur
</t>
    </r>
    <r>
      <rPr>
        <sz val="9"/>
        <rFont val="Calibri"/>
        <family val="2"/>
        <scheme val="minor"/>
      </rPr>
      <t xml:space="preserve">Lentilles : </t>
    </r>
    <r>
      <rPr>
        <b/>
        <sz val="9"/>
        <rFont val="Calibri"/>
        <family val="2"/>
        <scheme val="minor"/>
      </rPr>
      <t>SDI</t>
    </r>
    <r>
      <rPr>
        <sz val="9"/>
        <rFont val="Calibri"/>
        <family val="2"/>
        <scheme val="minor"/>
      </rPr>
      <t>=</t>
    </r>
    <r>
      <rPr>
        <i/>
        <sz val="9"/>
        <rFont val="Calibri"/>
        <family val="2"/>
        <scheme val="minor"/>
      </rPr>
      <t>Diamètre fournisseur</t>
    </r>
  </si>
  <si>
    <t>Valeur du rayon (#0.##, Min=0, Max=20)</t>
  </si>
  <si>
    <t>Verres + Lentilles</t>
  </si>
  <si>
    <t>Verres : Valeur de la sphère en dioptries (-#0.##, Min=-40, Max=30)
Lentilles : Valeur de la sphère en dioptries (-#0.##, Min=-40, Max=40)</t>
  </si>
  <si>
    <t>DONNEES DE CONTROLE</t>
  </si>
  <si>
    <t>GIN BN</t>
  </si>
  <si>
    <t>C208</t>
  </si>
  <si>
    <t>PLAGE DE NUMERO D'IDENTITE</t>
  </si>
  <si>
    <r>
      <t>BN</t>
    </r>
    <r>
      <rPr>
        <sz val="9"/>
        <rFont val="Calibri"/>
        <family val="2"/>
        <scheme val="minor"/>
      </rPr>
      <t>=Serial number</t>
    </r>
  </si>
  <si>
    <t>C208.7402</t>
  </si>
  <si>
    <t>Numéro d'identité début</t>
  </si>
  <si>
    <t>Numéro d'identité fin</t>
  </si>
  <si>
    <t>N° de série</t>
  </si>
  <si>
    <t>Segment répétitif autant de fois que nécessaire</t>
  </si>
  <si>
    <t>Niveau de configuration</t>
  </si>
  <si>
    <t>Identification de la marque</t>
  </si>
  <si>
    <t>Identification de la collection</t>
  </si>
  <si>
    <t>Identification du modèle</t>
  </si>
  <si>
    <t>Sphère mesurée en dioptries</t>
  </si>
  <si>
    <t>Tore interne en dioptries</t>
  </si>
  <si>
    <t>Cylindre mesuré en dioptries</t>
  </si>
  <si>
    <t>Axe en orientation TABO en degrés</t>
  </si>
  <si>
    <t>Profil d'addition</t>
  </si>
  <si>
    <r>
      <rPr>
        <b/>
        <sz val="9"/>
        <rFont val="Calibri"/>
        <family val="2"/>
        <scheme val="minor"/>
      </rPr>
      <t>1</t>
    </r>
    <r>
      <rPr>
        <sz val="9"/>
        <rFont val="Calibri"/>
        <family val="2"/>
        <scheme val="minor"/>
      </rPr>
      <t xml:space="preserve">=Low
</t>
    </r>
    <r>
      <rPr>
        <b/>
        <sz val="9"/>
        <rFont val="Calibri"/>
        <family val="2"/>
        <scheme val="minor"/>
      </rPr>
      <t>2</t>
    </r>
    <r>
      <rPr>
        <sz val="9"/>
        <rFont val="Calibri"/>
        <family val="2"/>
        <scheme val="minor"/>
      </rPr>
      <t xml:space="preserve">=Medium
</t>
    </r>
    <r>
      <rPr>
        <b/>
        <sz val="9"/>
        <rFont val="Calibri"/>
        <family val="2"/>
        <scheme val="minor"/>
      </rPr>
      <t>3</t>
    </r>
    <r>
      <rPr>
        <sz val="9"/>
        <rFont val="Calibri"/>
        <family val="2"/>
        <scheme val="minor"/>
      </rPr>
      <t>=High</t>
    </r>
  </si>
  <si>
    <t>Prisme en dioptries</t>
  </si>
  <si>
    <t>n1..2</t>
  </si>
  <si>
    <t>Code ISO 3166-1 Alpha 2</t>
  </si>
  <si>
    <t>N° d'e-Certificat</t>
  </si>
  <si>
    <t>Origine de la commande</t>
  </si>
  <si>
    <t>Nom de la plateforme logistique du transporteur</t>
  </si>
  <si>
    <t>Donnée répétitive, autant de N° de série que de quantité livrée</t>
  </si>
  <si>
    <t>Indicateur lentilles de prêt ou d'essai</t>
  </si>
  <si>
    <t>Description de l'article/produit livré</t>
  </si>
  <si>
    <t>OPTO34</t>
  </si>
  <si>
    <t xml:space="preserve"> </t>
  </si>
  <si>
    <t>Qualifiant du type d'identification du destinataire de la livraison</t>
  </si>
  <si>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BGM</t>
    </r>
    <r>
      <rPr>
        <sz val="9"/>
        <color theme="1"/>
        <rFont val="Calibri"/>
        <family val="2"/>
        <scheme val="minor"/>
      </rPr>
      <t xml:space="preserve"> </t>
    </r>
    <r>
      <rPr>
        <b/>
        <sz val="9"/>
        <color rgb="FF0070C0"/>
        <rFont val="Calibri"/>
        <family val="2"/>
        <scheme val="minor"/>
      </rPr>
      <t>C106.1004</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</si>
  <si>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UNB</t>
    </r>
    <r>
      <rPr>
        <sz val="9"/>
        <color theme="1"/>
        <rFont val="Calibri"/>
        <family val="2"/>
        <scheme val="minor"/>
      </rPr>
      <t xml:space="preserve"> </t>
    </r>
    <r>
      <rPr>
        <b/>
        <sz val="9"/>
        <color rgb="FF0070C0"/>
        <rFont val="Calibri"/>
        <family val="2"/>
        <scheme val="minor"/>
      </rPr>
      <t>0035</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</si>
  <si>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BGM</t>
    </r>
    <r>
      <rPr>
        <sz val="9"/>
        <color theme="1"/>
        <rFont val="Calibri"/>
        <family val="2"/>
        <scheme val="minor"/>
      </rPr>
      <t xml:space="preserve"> </t>
    </r>
    <r>
      <rPr>
        <b/>
        <sz val="9"/>
        <color rgb="FF0070C0"/>
        <rFont val="Calibri"/>
        <family val="2"/>
        <scheme val="minor"/>
      </rPr>
      <t>C002.1001</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</si>
  <si>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UNB</t>
    </r>
    <r>
      <rPr>
        <sz val="9"/>
        <color theme="1"/>
        <rFont val="Calibri"/>
        <family val="2"/>
        <scheme val="minor"/>
      </rPr>
      <t xml:space="preserve"> </t>
    </r>
    <r>
      <rPr>
        <b/>
        <sz val="9"/>
        <color rgb="FF0070C0"/>
        <rFont val="Calibri"/>
        <family val="2"/>
        <scheme val="minor"/>
      </rPr>
      <t>S003.0010</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</si>
  <si>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DTM</t>
    </r>
    <r>
      <rPr>
        <sz val="9"/>
        <color theme="1"/>
        <rFont val="Calibri"/>
        <family val="2"/>
        <scheme val="minor"/>
      </rPr>
      <t xml:space="preserve"> (</t>
    </r>
    <r>
      <rPr>
        <sz val="9"/>
        <color rgb="FF0070C0"/>
        <rFont val="Calibri"/>
        <family val="2"/>
        <scheme val="minor"/>
      </rPr>
      <t>C507.2005</t>
    </r>
    <r>
      <rPr>
        <sz val="9"/>
        <color theme="1"/>
        <rFont val="Calibri"/>
        <family val="2"/>
        <scheme val="minor"/>
      </rPr>
      <t>=</t>
    </r>
    <r>
      <rPr>
        <b/>
        <sz val="9"/>
        <color theme="1"/>
        <rFont val="Calibri"/>
        <family val="2"/>
        <scheme val="minor"/>
      </rPr>
      <t>35</t>
    </r>
    <r>
      <rPr>
        <sz val="9"/>
        <color theme="1"/>
        <rFont val="Calibri"/>
        <family val="2"/>
        <scheme val="minor"/>
      </rPr>
      <t xml:space="preserve"> &amp; </t>
    </r>
    <r>
      <rPr>
        <sz val="9"/>
        <color rgb="FF0070C0"/>
        <rFont val="Calibri"/>
        <family val="2"/>
        <scheme val="minor"/>
      </rPr>
      <t>C507.2379</t>
    </r>
    <r>
      <rPr>
        <sz val="9"/>
        <color theme="1"/>
        <rFont val="Calibri"/>
        <family val="2"/>
        <scheme val="minor"/>
      </rPr>
      <t>=</t>
    </r>
    <r>
      <rPr>
        <b/>
        <sz val="9"/>
        <color theme="1"/>
        <rFont val="Calibri"/>
        <family val="2"/>
        <scheme val="minor"/>
      </rPr>
      <t>203</t>
    </r>
    <r>
      <rPr>
        <sz val="9"/>
        <color theme="1"/>
        <rFont val="Calibri"/>
        <family val="2"/>
        <scheme val="minor"/>
      </rPr>
      <t xml:space="preserve">) </t>
    </r>
    <r>
      <rPr>
        <b/>
        <sz val="9"/>
        <color rgb="FF0070C0"/>
        <rFont val="Calibri"/>
        <family val="2"/>
        <scheme val="minor"/>
      </rPr>
      <t>C507.2380</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</si>
  <si>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UNB</t>
    </r>
    <r>
      <rPr>
        <sz val="9"/>
        <color theme="1"/>
        <rFont val="Calibri"/>
        <family val="2"/>
        <scheme val="minor"/>
      </rPr>
      <t xml:space="preserve"> </t>
    </r>
    <r>
      <rPr>
        <b/>
        <sz val="9"/>
        <color rgb="FF0070C0"/>
        <rFont val="Calibri"/>
        <family val="2"/>
        <scheme val="minor"/>
      </rPr>
      <t>S004.0017</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</si>
  <si>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UNB</t>
    </r>
    <r>
      <rPr>
        <sz val="9"/>
        <color theme="1"/>
        <rFont val="Calibri"/>
        <family val="2"/>
        <scheme val="minor"/>
      </rPr>
      <t xml:space="preserve"> </t>
    </r>
    <r>
      <rPr>
        <b/>
        <sz val="9"/>
        <color rgb="FF0070C0"/>
        <rFont val="Calibri"/>
        <family val="2"/>
        <scheme val="minor"/>
      </rPr>
      <t>S004.0019</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</si>
  <si>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C082.3039</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</si>
  <si>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C082.1131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</si>
  <si>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</si>
  <si>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BY</t>
    </r>
    <r>
      <rPr>
        <sz val="9"/>
        <color theme="1"/>
        <rFont val="Calibri"/>
        <family val="2"/>
        <scheme val="minor"/>
      </rPr>
      <t xml:space="preserve">) </t>
    </r>
    <r>
      <rPr>
        <b/>
        <sz val="9"/>
        <color rgb="FF0070C0"/>
        <rFont val="Calibri"/>
        <family val="2"/>
        <scheme val="minor"/>
      </rPr>
      <t>C082.3039</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</si>
  <si>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BY</t>
    </r>
    <r>
      <rPr>
        <sz val="9"/>
        <color theme="1"/>
        <rFont val="Calibri"/>
        <family val="2"/>
        <scheme val="minor"/>
      </rPr>
      <t xml:space="preserve">) </t>
    </r>
    <r>
      <rPr>
        <b/>
        <sz val="9"/>
        <color rgb="FF0070C0"/>
        <rFont val="Calibri"/>
        <family val="2"/>
        <scheme val="minor"/>
      </rPr>
      <t>C082.1131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</si>
  <si>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BY</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</si>
  <si>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C082.3039</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</si>
  <si>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C082.1131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</si>
  <si>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</si>
  <si>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C059.3042#1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</si>
  <si>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C059.3042#2</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</si>
  <si>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C059.3042#3</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</si>
  <si>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</si>
  <si>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</si>
  <si>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ST</t>
    </r>
    <r>
      <rPr>
        <sz val="9"/>
        <color theme="1"/>
        <rFont val="Calibri"/>
        <family val="2"/>
        <scheme val="minor"/>
      </rPr>
      <t xml:space="preserve">) </t>
    </r>
    <r>
      <rPr>
        <b/>
        <sz val="9"/>
        <color rgb="FF0070C0"/>
        <rFont val="Calibri"/>
        <family val="2"/>
        <scheme val="minor"/>
      </rPr>
      <t>3207</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</si>
  <si>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BV</t>
    </r>
    <r>
      <rPr>
        <sz val="9"/>
        <color theme="1"/>
        <rFont val="Calibri"/>
        <family val="2"/>
        <scheme val="minor"/>
      </rPr>
      <t xml:space="preserve">) </t>
    </r>
    <r>
      <rPr>
        <b/>
        <sz val="9"/>
        <color rgb="FF0070C0"/>
        <rFont val="Calibri"/>
        <family val="2"/>
        <scheme val="minor"/>
      </rPr>
      <t>C082.3039</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</si>
  <si>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BV</t>
    </r>
    <r>
      <rPr>
        <sz val="9"/>
        <color theme="1"/>
        <rFont val="Calibri"/>
        <family val="2"/>
        <scheme val="minor"/>
      </rPr>
      <t xml:space="preserve">) </t>
    </r>
    <r>
      <rPr>
        <b/>
        <sz val="9"/>
        <color rgb="FF0070C0"/>
        <rFont val="Calibri"/>
        <family val="2"/>
        <scheme val="minor"/>
      </rPr>
      <t>C082.1131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</si>
  <si>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CA</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</si>
  <si>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CA</t>
    </r>
    <r>
      <rPr>
        <sz val="9"/>
        <color theme="1"/>
        <rFont val="Calibri"/>
        <family val="2"/>
        <scheme val="minor"/>
      </rPr>
      <t xml:space="preserve">) </t>
    </r>
    <r>
      <rPr>
        <b/>
        <sz val="9"/>
        <color rgb="FF0070C0"/>
        <rFont val="Calibri"/>
        <family val="2"/>
        <scheme val="minor"/>
      </rPr>
      <t>C080.3036#2</t>
    </r>
  </si>
  <si>
    <r>
      <rPr>
        <b/>
        <sz val="9"/>
        <color theme="9" tint="-0.249977111117893"/>
        <rFont val="Calibri"/>
        <family val="2"/>
        <scheme val="minor"/>
      </rPr>
      <t>[SG2]</t>
    </r>
    <r>
      <rPr>
        <sz val="9"/>
        <rFont val="Calibri"/>
        <family val="2"/>
        <scheme val="minor"/>
      </rPr>
      <t xml:space="preserve"> </t>
    </r>
    <r>
      <rPr>
        <b/>
        <sz val="9"/>
        <color rgb="FFFF0000"/>
        <rFont val="Calibri"/>
        <family val="2"/>
        <scheme val="minor"/>
      </rPr>
      <t>NAD</t>
    </r>
    <r>
      <rPr>
        <sz val="9"/>
        <rFont val="Calibri"/>
        <family val="2"/>
        <scheme val="minor"/>
      </rPr>
      <t xml:space="preserve"> (</t>
    </r>
    <r>
      <rPr>
        <sz val="9"/>
        <color rgb="FF0070C0"/>
        <rFont val="Calibri"/>
        <family val="2"/>
        <scheme val="minor"/>
      </rPr>
      <t>3035</t>
    </r>
    <r>
      <rPr>
        <sz val="9"/>
        <rFont val="Calibri"/>
        <family val="2"/>
        <scheme val="minor"/>
      </rPr>
      <t>=</t>
    </r>
    <r>
      <rPr>
        <b/>
        <sz val="9"/>
        <rFont val="Calibri"/>
        <family val="2"/>
        <scheme val="minor"/>
      </rPr>
      <t>CA</t>
    </r>
    <r>
      <rPr>
        <sz val="9"/>
        <rFont val="Calibri"/>
        <family val="2"/>
        <scheme val="minor"/>
      </rPr>
      <t xml:space="preserve">) - </t>
    </r>
    <r>
      <rPr>
        <b/>
        <sz val="9"/>
        <color theme="9" tint="-0.249977111117893"/>
        <rFont val="Calibri"/>
        <family val="2"/>
        <scheme val="minor"/>
      </rPr>
      <t>[SG3]</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AEL</t>
    </r>
    <r>
      <rPr>
        <sz val="9"/>
        <color theme="1"/>
        <rFont val="Calibri"/>
        <family val="2"/>
        <scheme val="minor"/>
      </rPr>
      <t xml:space="preserve">) </t>
    </r>
    <r>
      <rPr>
        <b/>
        <sz val="9"/>
        <color rgb="FF0070C0"/>
        <rFont val="Calibri"/>
        <family val="2"/>
        <scheme val="minor"/>
      </rPr>
      <t>C506.1154</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</si>
  <si>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AAU</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NMP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</si>
  <si>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WT</t>
    </r>
    <r>
      <rPr>
        <sz val="9"/>
        <color theme="1"/>
        <rFont val="Calibri"/>
        <family val="2"/>
        <scheme val="minor"/>
      </rPr>
      <t xml:space="preserve"> &amp; </t>
    </r>
    <r>
      <rPr>
        <sz val="9"/>
        <color rgb="FF0070C0"/>
        <rFont val="Calibri"/>
        <family val="2"/>
        <scheme val="minor"/>
      </rPr>
      <t>C502.6313</t>
    </r>
    <r>
      <rPr>
        <sz val="9"/>
        <color theme="1"/>
        <rFont val="Calibri"/>
        <family val="2"/>
        <scheme val="minor"/>
      </rPr>
      <t>=</t>
    </r>
    <r>
      <rPr>
        <b/>
        <sz val="9"/>
        <color theme="1"/>
        <rFont val="Calibri"/>
        <family val="2"/>
        <scheme val="minor"/>
      </rPr>
      <t>AAB</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KGM</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</si>
  <si>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VOL</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MTQ</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</si>
  <si>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[SG15]</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5</t>
    </r>
    <r>
      <rPr>
        <sz val="9"/>
        <color theme="1"/>
        <rFont val="Calibri"/>
        <family val="2"/>
        <scheme val="minor"/>
      </rPr>
      <t xml:space="preserve">) </t>
    </r>
    <r>
      <rPr>
        <b/>
        <sz val="9"/>
        <color rgb="FF0070C0"/>
        <rFont val="Calibri"/>
        <family val="2"/>
        <scheme val="minor"/>
      </rPr>
      <t>C212.7143#1</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</si>
  <si>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CNT</t>
    </r>
    <r>
      <rPr>
        <sz val="9"/>
        <color theme="1"/>
        <rFont val="Calibri"/>
        <family val="2"/>
        <scheme val="minor"/>
      </rPr>
      <t xml:space="preserve"> (</t>
    </r>
    <r>
      <rPr>
        <sz val="9"/>
        <color rgb="FF0070C0"/>
        <rFont val="Calibri"/>
        <family val="2"/>
        <scheme val="minor"/>
      </rPr>
      <t>C270.6069</t>
    </r>
    <r>
      <rPr>
        <sz val="9"/>
        <color theme="1"/>
        <rFont val="Calibri"/>
        <family val="2"/>
        <scheme val="minor"/>
      </rPr>
      <t>=</t>
    </r>
    <r>
      <rPr>
        <b/>
        <sz val="9"/>
        <color theme="1"/>
        <rFont val="Calibri"/>
        <family val="2"/>
        <scheme val="minor"/>
      </rPr>
      <t>1</t>
    </r>
    <r>
      <rPr>
        <sz val="9"/>
        <color theme="1"/>
        <rFont val="Calibri"/>
        <family val="2"/>
        <scheme val="minor"/>
      </rPr>
      <t xml:space="preserve">) </t>
    </r>
    <r>
      <rPr>
        <b/>
        <sz val="9"/>
        <color rgb="FF0070C0"/>
        <rFont val="Calibri"/>
        <family val="2"/>
        <scheme val="minor"/>
      </rPr>
      <t>C270.6066</t>
    </r>
  </si>
  <si>
    <r>
      <rPr>
        <b/>
        <sz val="9"/>
        <color theme="9" tint="-0.249977111117893"/>
        <rFont val="Calibri"/>
        <family val="2"/>
        <scheme val="minor"/>
      </rPr>
      <t>[SG0]</t>
    </r>
    <r>
      <rPr>
        <sz val="9"/>
        <color theme="1"/>
        <rFont val="Calibri"/>
        <family val="2"/>
        <scheme val="minor"/>
      </rPr>
      <t xml:space="preserve"> </t>
    </r>
    <r>
      <rPr>
        <b/>
        <sz val="9"/>
        <color rgb="FFFF0000"/>
        <rFont val="Calibri"/>
        <family val="2"/>
        <scheme val="minor"/>
      </rPr>
      <t>CNT</t>
    </r>
    <r>
      <rPr>
        <sz val="9"/>
        <color theme="1"/>
        <rFont val="Calibri"/>
        <family val="2"/>
        <scheme val="minor"/>
      </rPr>
      <t xml:space="preserve"> (</t>
    </r>
    <r>
      <rPr>
        <sz val="9"/>
        <color rgb="FF0070C0"/>
        <rFont val="Calibri"/>
        <family val="2"/>
        <scheme val="minor"/>
      </rPr>
      <t>C270.6069</t>
    </r>
    <r>
      <rPr>
        <sz val="9"/>
        <color theme="1"/>
        <rFont val="Calibri"/>
        <family val="2"/>
        <scheme val="minor"/>
      </rPr>
      <t>=</t>
    </r>
    <r>
      <rPr>
        <b/>
        <sz val="9"/>
        <color theme="1"/>
        <rFont val="Calibri"/>
        <family val="2"/>
        <scheme val="minor"/>
      </rPr>
      <t>20</t>
    </r>
    <r>
      <rPr>
        <sz val="9"/>
        <color theme="1"/>
        <rFont val="Calibri"/>
        <family val="2"/>
        <scheme val="minor"/>
      </rPr>
      <t xml:space="preserve">) </t>
    </r>
    <r>
      <rPr>
        <b/>
        <sz val="9"/>
        <color rgb="FF0070C0"/>
        <rFont val="Calibri"/>
        <family val="2"/>
        <scheme val="minor"/>
      </rPr>
      <t>C270.6066</t>
    </r>
  </si>
  <si>
    <t>Lien vers le e-Certificat</t>
  </si>
  <si>
    <t>C056</t>
  </si>
  <si>
    <t>DEPARTEMENT OU CORRESPONDANT</t>
  </si>
  <si>
    <t>C056.3413</t>
  </si>
  <si>
    <t>Département ou correspondant, en code</t>
  </si>
  <si>
    <t>C056.3412</t>
  </si>
  <si>
    <t>Département ou correspondant</t>
  </si>
  <si>
    <t>C076</t>
  </si>
  <si>
    <t>DONNEES SUR LA COMMUNICATION</t>
  </si>
  <si>
    <t>C076.3148</t>
  </si>
  <si>
    <t>Numéro</t>
  </si>
  <si>
    <t>C076.3155</t>
  </si>
  <si>
    <t>CTA IC</t>
  </si>
  <si>
    <t>COM AO</t>
  </si>
  <si>
    <r>
      <t>AO</t>
    </r>
    <r>
      <rPr>
        <sz val="9"/>
        <rFont val="Calibri"/>
        <family val="2"/>
        <scheme val="minor"/>
      </rPr>
      <t>=Track delivery URL</t>
    </r>
  </si>
  <si>
    <t>an..512</t>
  </si>
  <si>
    <t>URL de suivi de l'expédition</t>
  </si>
  <si>
    <r>
      <t>IC</t>
    </r>
    <r>
      <rPr>
        <sz val="9"/>
        <rFont val="Calibri"/>
        <family val="2"/>
        <scheme val="minor"/>
      </rPr>
      <t>=Information contact</t>
    </r>
  </si>
  <si>
    <t>Information de contact pour le transport</t>
  </si>
  <si>
    <r>
      <rPr>
        <b/>
        <sz val="9"/>
        <color theme="9" tint="-0.249977111117893"/>
        <rFont val="Calibri"/>
        <family val="2"/>
        <scheme val="minor"/>
      </rPr>
      <t>[SG2]</t>
    </r>
    <r>
      <rPr>
        <sz val="9"/>
        <rFont val="Calibri"/>
        <family val="2"/>
        <scheme val="minor"/>
      </rPr>
      <t xml:space="preserve"> </t>
    </r>
    <r>
      <rPr>
        <b/>
        <sz val="9"/>
        <color rgb="FFFF0000"/>
        <rFont val="Calibri"/>
        <family val="2"/>
        <scheme val="minor"/>
      </rPr>
      <t>NAD</t>
    </r>
    <r>
      <rPr>
        <sz val="9"/>
        <rFont val="Calibri"/>
        <family val="2"/>
        <scheme val="minor"/>
      </rPr>
      <t xml:space="preserve"> (</t>
    </r>
    <r>
      <rPr>
        <sz val="9"/>
        <color rgb="FF0070C0"/>
        <rFont val="Calibri"/>
        <family val="2"/>
        <scheme val="minor"/>
      </rPr>
      <t>3035</t>
    </r>
    <r>
      <rPr>
        <sz val="9"/>
        <rFont val="Calibri"/>
        <family val="2"/>
        <scheme val="minor"/>
      </rPr>
      <t>=</t>
    </r>
    <r>
      <rPr>
        <b/>
        <sz val="9"/>
        <rFont val="Calibri"/>
        <family val="2"/>
        <scheme val="minor"/>
      </rPr>
      <t>CA</t>
    </r>
    <r>
      <rPr>
        <sz val="9"/>
        <rFont val="Calibri"/>
        <family val="2"/>
        <scheme val="minor"/>
      </rPr>
      <t xml:space="preserve">) - </t>
    </r>
    <r>
      <rPr>
        <b/>
        <sz val="9"/>
        <color theme="9" tint="-0.249977111117893"/>
        <rFont val="Calibri"/>
        <family val="2"/>
        <scheme val="minor"/>
      </rPr>
      <t>[SG4]</t>
    </r>
    <r>
      <rPr>
        <sz val="9"/>
        <color theme="1"/>
        <rFont val="Calibri"/>
        <family val="2"/>
        <scheme val="minor"/>
      </rPr>
      <t xml:space="preserve"> </t>
    </r>
    <r>
      <rPr>
        <b/>
        <sz val="9"/>
        <color rgb="FFFF0000"/>
        <rFont val="Calibri"/>
        <family val="2"/>
        <scheme val="minor"/>
      </rPr>
      <t>CTA</t>
    </r>
    <r>
      <rPr>
        <sz val="9"/>
        <color theme="1"/>
        <rFont val="Calibri"/>
        <family val="2"/>
        <scheme val="minor"/>
      </rPr>
      <t xml:space="preserve"> (</t>
    </r>
    <r>
      <rPr>
        <sz val="9"/>
        <color rgb="FF0070C0"/>
        <rFont val="Calibri"/>
        <family val="2"/>
        <scheme val="minor"/>
      </rPr>
      <t>3139</t>
    </r>
    <r>
      <rPr>
        <sz val="9"/>
        <color theme="1"/>
        <rFont val="Calibri"/>
        <family val="2"/>
        <scheme val="minor"/>
      </rPr>
      <t>=</t>
    </r>
    <r>
      <rPr>
        <b/>
        <sz val="9"/>
        <color theme="1"/>
        <rFont val="Calibri"/>
        <family val="2"/>
        <scheme val="minor"/>
      </rPr>
      <t>IC</t>
    </r>
    <r>
      <rPr>
        <sz val="9"/>
        <color theme="1"/>
        <rFont val="Calibri"/>
        <family val="2"/>
        <scheme val="minor"/>
      </rPr>
      <t xml:space="preserve">) - </t>
    </r>
    <r>
      <rPr>
        <b/>
        <sz val="9"/>
        <color rgb="FFFF0000"/>
        <rFont val="Calibri"/>
        <family val="2"/>
        <scheme val="minor"/>
      </rPr>
      <t>COM</t>
    </r>
    <r>
      <rPr>
        <sz val="9"/>
        <color theme="1"/>
        <rFont val="Calibri"/>
        <family val="2"/>
        <scheme val="minor"/>
      </rPr>
      <t xml:space="preserve"> (</t>
    </r>
    <r>
      <rPr>
        <sz val="9"/>
        <color rgb="FF0070C0"/>
        <rFont val="Calibri"/>
        <family val="2"/>
        <scheme val="minor"/>
      </rPr>
      <t>C076.3155</t>
    </r>
    <r>
      <rPr>
        <sz val="9"/>
        <color theme="1"/>
        <rFont val="Calibri"/>
        <family val="2"/>
        <scheme val="minor"/>
      </rPr>
      <t>=</t>
    </r>
    <r>
      <rPr>
        <b/>
        <sz val="9"/>
        <color theme="1"/>
        <rFont val="Calibri"/>
        <family val="2"/>
        <scheme val="minor"/>
      </rPr>
      <t>AO</t>
    </r>
    <r>
      <rPr>
        <sz val="9"/>
        <color theme="1"/>
        <rFont val="Calibri"/>
        <family val="2"/>
        <scheme val="minor"/>
      </rPr>
      <t xml:space="preserve">) </t>
    </r>
    <r>
      <rPr>
        <b/>
        <sz val="9"/>
        <color rgb="FF0070C0"/>
        <rFont val="Calibri"/>
        <family val="2"/>
        <scheme val="minor"/>
      </rPr>
      <t>C076.3148</t>
    </r>
  </si>
  <si>
    <t>#926</t>
  </si>
  <si>
    <t>#906</t>
  </si>
  <si>
    <t>#907</t>
  </si>
  <si>
    <t>#50</t>
  </si>
  <si>
    <t>#51</t>
  </si>
  <si>
    <t>#983A</t>
  </si>
  <si>
    <t>#984A</t>
  </si>
  <si>
    <t>#986A</t>
  </si>
  <si>
    <t>#987</t>
  </si>
  <si>
    <t>#988</t>
  </si>
  <si>
    <t>#989</t>
  </si>
  <si>
    <t>#990</t>
  </si>
  <si>
    <t>#927</t>
  </si>
  <si>
    <t>#928</t>
  </si>
  <si>
    <t>#912</t>
  </si>
  <si>
    <t>#914</t>
  </si>
  <si>
    <t>#915</t>
  </si>
  <si>
    <t>#916</t>
  </si>
  <si>
    <t>#939</t>
  </si>
  <si>
    <t>#960</t>
  </si>
  <si>
    <t>#965</t>
  </si>
  <si>
    <t>#966</t>
  </si>
  <si>
    <t>#967</t>
  </si>
  <si>
    <t>MEA TOR</t>
  </si>
  <si>
    <r>
      <t>TOR</t>
    </r>
    <r>
      <rPr>
        <sz val="9"/>
        <rFont val="Calibri"/>
        <family val="2"/>
        <scheme val="minor"/>
      </rPr>
      <t>=</t>
    </r>
    <r>
      <rPr>
        <i/>
        <sz val="9"/>
        <rFont val="Calibri"/>
        <family val="2"/>
        <scheme val="minor"/>
      </rPr>
      <t>Tore</t>
    </r>
  </si>
  <si>
    <t>Axe en orientation TABO</t>
  </si>
  <si>
    <r>
      <t>AXT</t>
    </r>
    <r>
      <rPr>
        <sz val="9"/>
        <rFont val="Calibri"/>
        <family val="2"/>
        <scheme val="minor"/>
      </rPr>
      <t>=</t>
    </r>
    <r>
      <rPr>
        <i/>
        <sz val="9"/>
        <rFont val="Calibri"/>
        <family val="2"/>
        <scheme val="minor"/>
      </rPr>
      <t>Axe en orientation TABO</t>
    </r>
  </si>
  <si>
    <t>MEA AXT</t>
  </si>
  <si>
    <t>Tore interne</t>
  </si>
  <si>
    <t>3.006 E-Certificat</t>
  </si>
  <si>
    <t>IMD 1</t>
  </si>
  <si>
    <r>
      <t>1</t>
    </r>
    <r>
      <rPr>
        <sz val="9"/>
        <rFont val="Calibri"/>
        <family val="2"/>
        <scheme val="minor"/>
      </rPr>
      <t>=Certificate of conformity</t>
    </r>
  </si>
  <si>
    <t>CUX</t>
  </si>
  <si>
    <t>TMD</t>
  </si>
  <si>
    <t>Nbr d'occurrences maxi (n = illimité)</t>
  </si>
  <si>
    <t>COD</t>
  </si>
  <si>
    <t>SG24</t>
  </si>
  <si>
    <t>SG25</t>
  </si>
  <si>
    <t>01B</t>
  </si>
  <si>
    <t>S009.0110</t>
  </si>
  <si>
    <t>S009.0113</t>
  </si>
  <si>
    <t>N° de version de l'annuaire de la liste de codes</t>
  </si>
  <si>
    <t>Agence de contrôle, en code</t>
  </si>
  <si>
    <t>Sous-fonction du type de message, en code</t>
  </si>
  <si>
    <t>N° de la révision du message, en code</t>
  </si>
  <si>
    <t>N° de la version du message, en code</t>
  </si>
  <si>
    <t>Premier et dernier transfert</t>
  </si>
  <si>
    <t>S016</t>
  </si>
  <si>
    <t>IDENTIFICATION DU SOUS-ENSEMBLE DU MESSAGE</t>
  </si>
  <si>
    <t>S016.0115</t>
  </si>
  <si>
    <t>Identification du sous-ensemble du message</t>
  </si>
  <si>
    <t>S016.0116</t>
  </si>
  <si>
    <t>N° de la version du sous-ensemble</t>
  </si>
  <si>
    <t>S016.0118</t>
  </si>
  <si>
    <t>N° de la révision du sous-ensemble</t>
  </si>
  <si>
    <t>S016.0051</t>
  </si>
  <si>
    <t>S017</t>
  </si>
  <si>
    <t>S017.0121</t>
  </si>
  <si>
    <t>S017.0122</t>
  </si>
  <si>
    <t>S017.0124</t>
  </si>
  <si>
    <t>S017.0051</t>
  </si>
  <si>
    <t>IDENTIFICATION DU GUIDE D'IMPLEMENTATION DU MESSAGE</t>
  </si>
  <si>
    <t>Identification du guide d'implémentation du message</t>
  </si>
  <si>
    <t>N° de la version du guide d'implémentation</t>
  </si>
  <si>
    <t>N° de la révision du guide d'implémentation</t>
  </si>
  <si>
    <t>S018</t>
  </si>
  <si>
    <t>S018.0127</t>
  </si>
  <si>
    <t>S018.0128</t>
  </si>
  <si>
    <t>S018.0130</t>
  </si>
  <si>
    <t>S018.0051</t>
  </si>
  <si>
    <t>IDENTIFICATION DU SCENARIO</t>
  </si>
  <si>
    <t>Identification du scénario</t>
  </si>
  <si>
    <t>N° de version du scénario</t>
  </si>
  <si>
    <t>N° de révision du scénario</t>
  </si>
  <si>
    <t>Qualifiant de la liste de codes, en code</t>
  </si>
  <si>
    <t>Identifiant du document/message</t>
  </si>
  <si>
    <t>Qualifiant de la date, heure ou période, en code</t>
  </si>
  <si>
    <t>Qualifiant du format de date, heure ou période, en code</t>
  </si>
  <si>
    <t>C819</t>
  </si>
  <si>
    <t>Identification de la division territoriale</t>
  </si>
  <si>
    <t>DIVISION TERRITORIALE</t>
  </si>
  <si>
    <t>C819.3229</t>
  </si>
  <si>
    <t>C819.1131</t>
  </si>
  <si>
    <t>C819.3055</t>
  </si>
  <si>
    <t>C819.3228</t>
  </si>
  <si>
    <t>Nom de la division territoriale</t>
  </si>
  <si>
    <t>C506.1060</t>
  </si>
  <si>
    <t>N° de révision de la référence</t>
  </si>
  <si>
    <t>Qualifiant de la référence, en code</t>
  </si>
  <si>
    <t>QUALIFIANT DU TYPE DE CONTACT, EN CODE</t>
  </si>
  <si>
    <t>Qualifiant du numéro, en code</t>
  </si>
  <si>
    <t>Sous ensemble de DESADV D01B EDIFACT</t>
  </si>
  <si>
    <t>1 - Entête de l'avis de livraison</t>
  </si>
  <si>
    <t>2 - Début du contenu de la livraison</t>
  </si>
  <si>
    <t>DEBUT DU CONTENU DE LA LIVRAISON</t>
  </si>
  <si>
    <t>Si le produit livré est différent du produit commandé (#906=1), l'indication de la référence du produit commandé est conseillée et doit reprendre à l'identique la référence du produit transmise dans la commande.</t>
  </si>
  <si>
    <t>C272.7081</t>
  </si>
  <si>
    <t>CARACTERISTIQUE DE L'ARTICLE</t>
  </si>
  <si>
    <t>C272</t>
  </si>
  <si>
    <t>C272.1131</t>
  </si>
  <si>
    <t>C272.3055</t>
  </si>
  <si>
    <t>Caractéristique de l'article, en code</t>
  </si>
  <si>
    <t>an..256</t>
  </si>
  <si>
    <r>
      <t xml:space="preserve">Indicateur du type de gamme de fabrication :
</t>
    </r>
    <r>
      <rPr>
        <b/>
        <sz val="9"/>
        <rFont val="Calibri"/>
        <family val="2"/>
        <scheme val="minor"/>
      </rPr>
      <t>1</t>
    </r>
    <r>
      <rPr>
        <sz val="9"/>
        <rFont val="Calibri"/>
        <family val="2"/>
        <scheme val="minor"/>
      </rPr>
      <t>=</t>
    </r>
    <r>
      <rPr>
        <i/>
        <sz val="9"/>
        <rFont val="Calibri"/>
        <family val="2"/>
        <scheme val="minor"/>
      </rPr>
      <t>Standard</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Hors norme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Fabrication spéciale</t>
    </r>
  </si>
  <si>
    <t>an..18</t>
  </si>
  <si>
    <t>Nombre de chiffres significatifs</t>
  </si>
  <si>
    <t>Axe du cylindre</t>
  </si>
  <si>
    <t>Verres : Valeur du cylindre en dioptries (-#0.##, Min=-15, Max=15)
Lentilles : Valeur du cylindre externe en dioptries (-#0.##, Min=-15, Max=15)</t>
  </si>
  <si>
    <t>Verres : Valeur de l'axe du cylindre en degrés (##0, Min=0, Max=180)
Lentilles : Valeur de l'axe du cylindre externe en degrés (##0, Min=0, Max=180)</t>
  </si>
  <si>
    <t>Lentilles : Valeur du tore interne en dioptries (-#0.##, Min=-15, Max=15)</t>
  </si>
  <si>
    <t>Lentilles = Valeur de l'axe entre le tore interne et externe en degrés  (##0, Min=0, Max=360)</t>
  </si>
  <si>
    <t>Verres : Valeur de l'addition en dioptries (#0.##, Min=0.5, Max=10)
Lentilles : Valeur de l'addition en dioptries (#0.##, Min=0, Max=6)</t>
  </si>
  <si>
    <t>Verres : Valeur du prisme en dioptries (#0.##, Min=0, Max=20)
Lentilles : Valeur du prisme en dioptries (#0.##, Min=0, Max=20)</t>
  </si>
  <si>
    <t>Valeur du coefficient d'excentricité (0.##, Min=0, Max=9)</t>
  </si>
  <si>
    <t>Qualifiant de la quantité, en code</t>
  </si>
  <si>
    <t>Quantité d'articles/produits expédiée (#####0)</t>
  </si>
  <si>
    <t>QUALIFIANT DU TYPE DE NUMERO D'IDENTITE, EN CODE</t>
  </si>
  <si>
    <t>Détail des N° de séries des produits/articles livrés</t>
  </si>
  <si>
    <t>QUALIFIANT DU SUJET DU TEXTE, EN CODE</t>
  </si>
  <si>
    <t>FORMAT DU TEXTE, EN CODE</t>
  </si>
  <si>
    <t>N° de ligne dans la commande de l'acheteur (#####0)</t>
  </si>
  <si>
    <t>Date/heure de création de la commande par l'acheteur</t>
  </si>
  <si>
    <t>N° de ligne dans la commande du vendeur (#####0)</t>
  </si>
  <si>
    <t>Numéro de lot de fabrication</t>
  </si>
  <si>
    <t>Qualifiant du type de contrôle, en code</t>
  </si>
  <si>
    <r>
      <t>1</t>
    </r>
    <r>
      <rPr>
        <sz val="9"/>
        <rFont val="Calibri"/>
        <family val="2"/>
        <scheme val="minor"/>
      </rPr>
      <t>=Algebraic total of the quantity values in line items in a message</t>
    </r>
  </si>
  <si>
    <t>Identification de l'avis de livraison</t>
  </si>
  <si>
    <r>
      <rPr>
        <b/>
        <sz val="9"/>
        <rFont val="Calibri"/>
        <family val="2"/>
        <scheme val="minor"/>
      </rPr>
      <t>0 ou vide</t>
    </r>
    <r>
      <rPr>
        <sz val="9"/>
        <rFont val="Calibri"/>
        <family val="2"/>
        <scheme val="minor"/>
      </rPr>
      <t>=</t>
    </r>
    <r>
      <rPr>
        <i/>
        <sz val="9"/>
        <rFont val="Calibri"/>
        <family val="2"/>
        <scheme val="minor"/>
      </rPr>
      <t>Indifférent</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Oeil droit</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Oeil gauche</t>
    </r>
  </si>
  <si>
    <r>
      <rPr>
        <b/>
        <sz val="9"/>
        <rFont val="Calibri"/>
        <family val="2"/>
        <scheme val="minor"/>
      </rPr>
      <t>SA</t>
    </r>
    <r>
      <rPr>
        <sz val="9"/>
        <rFont val="Calibri"/>
        <family val="2"/>
        <scheme val="minor"/>
      </rPr>
      <t xml:space="preserve">=Supplier code (code EDI du produit dans le catalogue)
</t>
    </r>
    <r>
      <rPr>
        <b/>
        <sz val="9"/>
        <rFont val="Calibri"/>
        <family val="2"/>
        <scheme val="minor"/>
      </rPr>
      <t>MF</t>
    </r>
    <r>
      <rPr>
        <sz val="9"/>
        <rFont val="Calibri"/>
        <family val="2"/>
        <scheme val="minor"/>
      </rPr>
      <t xml:space="preserve">=Manufacturer's article number (attribué par le fabricant)
</t>
    </r>
    <r>
      <rPr>
        <b/>
        <sz val="9"/>
        <rFont val="Calibri"/>
        <family val="2"/>
        <scheme val="minor"/>
      </rPr>
      <t>UP</t>
    </r>
    <r>
      <rPr>
        <sz val="9"/>
        <rFont val="Calibri"/>
        <family val="2"/>
        <scheme val="minor"/>
      </rPr>
      <t xml:space="preserve">=UPC (Universal Product Code)
</t>
    </r>
    <r>
      <rPr>
        <b/>
        <sz val="9"/>
        <rFont val="Calibri"/>
        <family val="2"/>
        <scheme val="minor"/>
      </rPr>
      <t>EN</t>
    </r>
    <r>
      <rPr>
        <sz val="9"/>
        <rFont val="Calibri"/>
        <family val="2"/>
        <scheme val="minor"/>
      </rPr>
      <t xml:space="preserve">=EAN13
</t>
    </r>
    <r>
      <rPr>
        <b/>
        <sz val="9"/>
        <rFont val="Calibri"/>
        <family val="2"/>
        <scheme val="minor"/>
      </rPr>
      <t>GT</t>
    </r>
    <r>
      <rPr>
        <sz val="9"/>
        <rFont val="Calibri"/>
        <family val="2"/>
        <scheme val="minor"/>
      </rPr>
      <t>=</t>
    </r>
    <r>
      <rPr>
        <i/>
        <sz val="9"/>
        <rFont val="Calibri"/>
        <family val="2"/>
        <scheme val="minor"/>
      </rPr>
      <t>GTIN14</t>
    </r>
    <r>
      <rPr>
        <sz val="9"/>
        <rFont val="Calibri"/>
        <family val="2"/>
        <scheme val="minor"/>
      </rPr>
      <t xml:space="preserve">
</t>
    </r>
    <r>
      <rPr>
        <b/>
        <sz val="9"/>
        <rFont val="Calibri"/>
        <family val="2"/>
        <scheme val="minor"/>
      </rPr>
      <t>OCS</t>
    </r>
    <r>
      <rPr>
        <sz val="9"/>
        <rFont val="Calibri"/>
        <family val="2"/>
        <scheme val="minor"/>
      </rPr>
      <t>=</t>
    </r>
    <r>
      <rPr>
        <i/>
        <sz val="9"/>
        <rFont val="Calibri"/>
        <family val="2"/>
        <scheme val="minor"/>
      </rPr>
      <t>OCS</t>
    </r>
  </si>
  <si>
    <r>
      <t>Qualifiant du type d'unité de la quantité :</t>
    </r>
    <r>
      <rPr>
        <b/>
        <sz val="9"/>
        <rFont val="Calibri"/>
        <family val="2"/>
        <scheme val="minor"/>
      </rPr>
      <t xml:space="preserve">
CU</t>
    </r>
    <r>
      <rPr>
        <sz val="9"/>
        <rFont val="Calibri"/>
        <family val="2"/>
        <scheme val="minor"/>
      </rPr>
      <t>=</t>
    </r>
    <r>
      <rPr>
        <i/>
        <sz val="9"/>
        <rFont val="Calibri"/>
        <family val="2"/>
        <scheme val="minor"/>
      </rPr>
      <t>Consumer unit (nombre d'unités - par défaut)</t>
    </r>
    <r>
      <rPr>
        <sz val="9"/>
        <rFont val="Calibri"/>
        <family val="2"/>
        <scheme val="minor"/>
      </rPr>
      <t xml:space="preserve">
</t>
    </r>
    <r>
      <rPr>
        <b/>
        <sz val="9"/>
        <rFont val="Calibri"/>
        <family val="2"/>
        <scheme val="minor"/>
      </rPr>
      <t>SU</t>
    </r>
    <r>
      <rPr>
        <sz val="9"/>
        <rFont val="Calibri"/>
        <family val="2"/>
        <scheme val="minor"/>
      </rPr>
      <t>=</t>
    </r>
    <r>
      <rPr>
        <i/>
        <sz val="9"/>
        <rFont val="Calibri"/>
        <family val="2"/>
        <scheme val="minor"/>
      </rPr>
      <t>Supply unit (nombre de boîtes)</t>
    </r>
  </si>
  <si>
    <r>
      <rPr>
        <sz val="9"/>
        <rFont val="Calibri"/>
        <family val="2"/>
        <scheme val="minor"/>
      </rPr>
      <t>Indicateur lentille de prêt ou d'essai :</t>
    </r>
    <r>
      <rPr>
        <b/>
        <sz val="9"/>
        <rFont val="Calibri"/>
        <family val="2"/>
        <scheme val="minor"/>
      </rPr>
      <t xml:space="preserve">
0 ou vide</t>
    </r>
    <r>
      <rPr>
        <sz val="9"/>
        <rFont val="Calibri"/>
        <family val="2"/>
        <scheme val="minor"/>
      </rPr>
      <t>=</t>
    </r>
    <r>
      <rPr>
        <i/>
        <sz val="9"/>
        <rFont val="Calibri"/>
        <family val="2"/>
        <scheme val="minor"/>
      </rPr>
      <t>Lentilles standards</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Lentilles d'essai</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Lentilles de prêt</t>
    </r>
  </si>
  <si>
    <t>1.008 Identification du livré</t>
  </si>
  <si>
    <t>3.003 Identification du produit substitué</t>
  </si>
  <si>
    <t>3.001 Identification du produit livré</t>
  </si>
  <si>
    <t>Ligne d'article/produit livré</t>
  </si>
  <si>
    <t>3 - Description d'un produit livré</t>
  </si>
  <si>
    <t>Identification additionnelle de l'article/produit livré</t>
  </si>
  <si>
    <t>3.004 Description du produit livré</t>
  </si>
  <si>
    <t>3.005 Information sur la gamme fabrication</t>
  </si>
  <si>
    <t>Information sur le type de gamme de fabrication de l'article livré</t>
  </si>
  <si>
    <t>3.007 Diamètre</t>
  </si>
  <si>
    <t>3.008 Rayon</t>
  </si>
  <si>
    <t>3.009 Sphère</t>
  </si>
  <si>
    <t>3.010 Cylindre</t>
  </si>
  <si>
    <t>3.011 Axe du cylindre</t>
  </si>
  <si>
    <t>3.012 Tore interne</t>
  </si>
  <si>
    <t>3.013 Axe en orientation TABO</t>
  </si>
  <si>
    <t>3.015 Prisme</t>
  </si>
  <si>
    <t>3.014 Addition/Profil d'addition</t>
  </si>
  <si>
    <t>Addition ou profil d'addition</t>
  </si>
  <si>
    <t>3.016 Excentricité</t>
  </si>
  <si>
    <t>3.018 Pays d'origine de l'article/produit</t>
  </si>
  <si>
    <t>3.019 Identification des N° de série</t>
  </si>
  <si>
    <t>3.020 Identification du fabricant du produit livré</t>
  </si>
  <si>
    <t>SSAAMMJJ</t>
  </si>
  <si>
    <t>SSAAMMJJHHMI</t>
  </si>
  <si>
    <t>Nombre total de conditionnements de plus haut niveau expédiés</t>
  </si>
  <si>
    <t>n..9 (########0)</t>
  </si>
  <si>
    <t>Poids total brut de l'expédition en kg (########0.###)</t>
  </si>
  <si>
    <t>n..9..3 (########0.###)</t>
  </si>
  <si>
    <t>Volume total de l'expédition (###########0.######)</t>
  </si>
  <si>
    <t>n..12..6 (###########0.######)</t>
  </si>
  <si>
    <t>Type de document</t>
  </si>
  <si>
    <t xml:space="preserve">En général, le code transmis est le même que celui indiqué dans les catalogues. </t>
  </si>
  <si>
    <t>Si le code fournisseur transmis est celui des catalogues, le qualifiant à utiliser est "100".</t>
  </si>
  <si>
    <r>
      <t>100</t>
    </r>
    <r>
      <rPr>
        <sz val="9"/>
        <rFont val="Calibri"/>
        <family val="2"/>
        <scheme val="minor"/>
      </rPr>
      <t>=Enhanced party identification (attribué par le vendeur)</t>
    </r>
    <r>
      <rPr>
        <b/>
        <sz val="9"/>
        <rFont val="Calibri"/>
        <family val="2"/>
        <scheme val="minor"/>
      </rPr>
      <t xml:space="preserve">
167</t>
    </r>
    <r>
      <rPr>
        <sz val="9"/>
        <rFont val="Calibri"/>
        <family val="2"/>
        <scheme val="minor"/>
      </rPr>
      <t xml:space="preserve">=Tax party identification (N° TVA Intracommunautaire)
</t>
    </r>
    <r>
      <rPr>
        <b/>
        <sz val="9"/>
        <rFont val="Calibri"/>
        <family val="2"/>
        <scheme val="minor"/>
      </rPr>
      <t>YZX</t>
    </r>
    <r>
      <rPr>
        <sz val="9"/>
        <rFont val="Calibri"/>
        <family val="2"/>
        <scheme val="minor"/>
      </rPr>
      <t>=</t>
    </r>
    <r>
      <rPr>
        <i/>
        <sz val="9"/>
        <rFont val="Calibri"/>
        <family val="2"/>
        <scheme val="minor"/>
      </rPr>
      <t>Code d'identification national (exemple SIRET)</t>
    </r>
    <r>
      <rPr>
        <sz val="9"/>
        <rFont val="Calibri"/>
        <family val="2"/>
        <scheme val="minor"/>
      </rPr>
      <t xml:space="preserve">
</t>
    </r>
    <r>
      <rPr>
        <b/>
        <sz val="9"/>
        <rFont val="Calibri"/>
        <family val="2"/>
        <scheme val="minor"/>
      </rPr>
      <t>ZZY</t>
    </r>
    <r>
      <rPr>
        <sz val="9"/>
        <rFont val="Calibri"/>
        <family val="2"/>
        <scheme val="minor"/>
      </rPr>
      <t>=</t>
    </r>
    <r>
      <rPr>
        <i/>
        <sz val="9"/>
        <rFont val="Calibri"/>
        <family val="2"/>
        <scheme val="minor"/>
      </rPr>
      <t xml:space="preserve">Code EDI-Optique (attribué par l'association EDI-Optique)
</t>
    </r>
    <r>
      <rPr>
        <sz val="9"/>
        <color theme="9" tint="-0.249977111117893"/>
        <rFont val="Calibri"/>
        <family val="2"/>
        <scheme val="minor"/>
      </rPr>
      <t>Si le code fournisseur transmis est celui des catalogues, le qualifiant à utiliser est "100".</t>
    </r>
  </si>
  <si>
    <r>
      <t xml:space="preserve">Identification du vendeur (fournisseur)
</t>
    </r>
    <r>
      <rPr>
        <sz val="9"/>
        <color theme="9" tint="-0.249977111117893"/>
        <rFont val="Calibri"/>
        <family val="2"/>
        <scheme val="minor"/>
      </rPr>
      <t>En général, le code transmis est le même que celui indiqué dans les catalogues.</t>
    </r>
  </si>
  <si>
    <t>Seul le code "784" est à utiliser, le profil complet sera étudié ultérieurement.</t>
  </si>
  <si>
    <t>Code identifiant à qui est adressé le message. Si le destinataire est le donneur d'ordre, le même code que celui indiqué  dans la donnée #5 (NAD+BY) est à transmettre.</t>
  </si>
  <si>
    <t>Qualifiant du type d'identification de l'acheteur</t>
  </si>
  <si>
    <t>En général, le code transmis est le code client dans le système d'informations du vendeur.</t>
  </si>
  <si>
    <t>Si le code de l'acheteur est le code client dans le système d'informations du vendeur, le qualifiant à utiliser est "100".</t>
  </si>
  <si>
    <t>En général, le code transmis est le code client dans le système d'informations du vendeur. Ce code sera identique à la donnée #5 si le destinataire de la livraison est l'acheteur.</t>
  </si>
  <si>
    <r>
      <t xml:space="preserve">Identification du destinataire de la livraison
</t>
    </r>
    <r>
      <rPr>
        <sz val="9"/>
        <color theme="9" tint="-0.249977111117893"/>
        <rFont val="Calibri"/>
        <family val="2"/>
        <scheme val="minor"/>
      </rPr>
      <t>En général, le code transmis est le code client dans le système d'informations du vendeur. Ce code sera identique à la donnée #5 si le destinataire de la livraison est l'acheteur.</t>
    </r>
  </si>
  <si>
    <r>
      <t xml:space="preserve">Identification de l'acheteur (donneur d'ordre)
</t>
    </r>
    <r>
      <rPr>
        <sz val="9"/>
        <color theme="9" tint="-0.249977111117893"/>
        <rFont val="Calibri"/>
        <family val="2"/>
        <scheme val="minor"/>
      </rPr>
      <t>En général, le code transmis est le code client dans le système d'informations du vendeur.</t>
    </r>
  </si>
  <si>
    <r>
      <t>784</t>
    </r>
    <r>
      <rPr>
        <sz val="9"/>
        <rFont val="Calibri"/>
        <family val="2"/>
        <scheme val="minor"/>
      </rPr>
      <t xml:space="preserve">=Delivery notice (goods) - Avis de livraison profil simple
</t>
    </r>
    <r>
      <rPr>
        <b/>
        <sz val="9"/>
        <rFont val="Calibri"/>
        <family val="2"/>
        <scheme val="minor"/>
      </rPr>
      <t>271</t>
    </r>
    <r>
      <rPr>
        <sz val="9"/>
        <rFont val="Calibri"/>
        <family val="2"/>
        <scheme val="minor"/>
      </rPr>
      <t xml:space="preserve">=Packing list - Avis de livraison profil complet (avec description des colis)
</t>
    </r>
    <r>
      <rPr>
        <b/>
        <sz val="9"/>
        <color theme="9" tint="-0.249977111117893"/>
        <rFont val="Calibri"/>
        <family val="2"/>
        <scheme val="minor"/>
      </rPr>
      <t>Seul le code "784" est à utiliser, le profil complet sera étudié ultérieurement.</t>
    </r>
  </si>
  <si>
    <r>
      <t xml:space="preserve">Code identifiant à qui est adressé le message.
</t>
    </r>
    <r>
      <rPr>
        <sz val="9"/>
        <color theme="9" tint="-0.249977111117893"/>
        <rFont val="Calibri"/>
        <family val="2"/>
        <scheme val="minor"/>
      </rPr>
      <t>Si le destinataire est l'acheteur, le même code que celui indiqué dans la donnée #5 (NAD+BY) est à transmettre.</t>
    </r>
  </si>
  <si>
    <r>
      <t xml:space="preserve">Code identifiant l'émetteur du message.
</t>
    </r>
    <r>
      <rPr>
        <sz val="9"/>
        <color theme="9" tint="-0.249977111117893"/>
        <rFont val="Calibri"/>
        <family val="2"/>
        <scheme val="minor"/>
      </rPr>
      <t>Si l'émetteur est le vendeur, le même code que celui indiqué dans la donnée #11 (NAD+SU) est à transmettre.</t>
    </r>
  </si>
  <si>
    <t>Si le code du destinataire de la livraison est le code client dans le système d'informations du vendeur, le qualifiant à utiliser est "100".</t>
  </si>
  <si>
    <t>Nom, raison sociale du destinataire de la livraison</t>
  </si>
  <si>
    <t>Adresse de livraison : Lieu ligne 2</t>
  </si>
  <si>
    <t>Adresse de livraison : Lieu ligne 1</t>
  </si>
  <si>
    <t>Adresse de livraison : Lieu ligne 3</t>
  </si>
  <si>
    <t>Adresse de livraison : Ville</t>
  </si>
  <si>
    <t>Adresse de livraison : Code postal</t>
  </si>
  <si>
    <t>Adresse de livraison : Code pays (table ISO 3166-1 Alpha 2)</t>
  </si>
  <si>
    <t>Adresse de livraison : Code pays</t>
  </si>
  <si>
    <t>Identification de l'opticien (acheteur) au sein de son groupement</t>
  </si>
  <si>
    <t>Code adhérent de l'opticien (acheteur) dans le groupement</t>
  </si>
  <si>
    <t>Identification du transporteur</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</si>
  <si>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1082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</si>
  <si>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1229</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</si>
  <si>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C212.7140</t>
    </r>
  </si>
  <si>
    <r>
      <t>SA</t>
    </r>
    <r>
      <rPr>
        <sz val="9"/>
        <rFont val="Calibri"/>
        <family val="2"/>
        <scheme val="minor"/>
      </rPr>
      <t>=Supplier code (code EDI du produit dans le catalogue)</t>
    </r>
    <r>
      <rPr>
        <b/>
        <sz val="9"/>
        <rFont val="Calibri"/>
        <family val="2"/>
        <scheme val="minor"/>
      </rPr>
      <t xml:space="preserve">
MF</t>
    </r>
    <r>
      <rPr>
        <sz val="9"/>
        <rFont val="Calibri"/>
        <family val="2"/>
        <scheme val="minor"/>
      </rPr>
      <t>=Manufacturer's article number (attribué par le fabricant)</t>
    </r>
    <r>
      <rPr>
        <b/>
        <sz val="9"/>
        <rFont val="Calibri"/>
        <family val="2"/>
        <scheme val="minor"/>
      </rPr>
      <t xml:space="preserve">
UP</t>
    </r>
    <r>
      <rPr>
        <sz val="9"/>
        <rFont val="Calibri"/>
        <family val="2"/>
        <scheme val="minor"/>
      </rPr>
      <t xml:space="preserve">=UPC (Universal Product Code)
</t>
    </r>
    <r>
      <rPr>
        <b/>
        <sz val="9"/>
        <rFont val="Calibri"/>
        <family val="2"/>
        <scheme val="minor"/>
      </rPr>
      <t>EN</t>
    </r>
    <r>
      <rPr>
        <sz val="9"/>
        <rFont val="Calibri"/>
        <family val="2"/>
        <scheme val="minor"/>
      </rPr>
      <t xml:space="preserve">=EAN13
</t>
    </r>
    <r>
      <rPr>
        <b/>
        <sz val="9"/>
        <rFont val="Calibri"/>
        <family val="2"/>
        <scheme val="minor"/>
      </rPr>
      <t>GT</t>
    </r>
    <r>
      <rPr>
        <sz val="9"/>
        <rFont val="Calibri"/>
        <family val="2"/>
        <scheme val="minor"/>
      </rPr>
      <t>=</t>
    </r>
    <r>
      <rPr>
        <i/>
        <sz val="9"/>
        <rFont val="Calibri"/>
        <family val="2"/>
        <scheme val="minor"/>
      </rPr>
      <t>GTIN14</t>
    </r>
    <r>
      <rPr>
        <sz val="9"/>
        <rFont val="Calibri"/>
        <family val="2"/>
        <scheme val="minor"/>
      </rPr>
      <t xml:space="preserve">
</t>
    </r>
    <r>
      <rPr>
        <b/>
        <sz val="9"/>
        <rFont val="Calibri"/>
        <family val="2"/>
        <scheme val="minor"/>
      </rPr>
      <t>OCS</t>
    </r>
    <r>
      <rPr>
        <sz val="9"/>
        <rFont val="Calibri"/>
        <family val="2"/>
        <scheme val="minor"/>
      </rPr>
      <t>=</t>
    </r>
    <r>
      <rPr>
        <i/>
        <sz val="9"/>
        <rFont val="Calibri"/>
        <family val="2"/>
        <scheme val="minor"/>
      </rPr>
      <t>OCS</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</si>
  <si>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C212.7143</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</si>
  <si>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1222</t>
    </r>
  </si>
  <si>
    <t>Référence additionnelle de l'article/produit livré</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</si>
  <si>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5</t>
    </r>
    <r>
      <rPr>
        <sz val="9"/>
        <color theme="1"/>
        <rFont val="Calibri"/>
        <family val="2"/>
        <scheme val="minor"/>
      </rPr>
      <t xml:space="preserve">) </t>
    </r>
    <r>
      <rPr>
        <b/>
        <sz val="9"/>
        <color rgb="FF0070C0"/>
        <rFont val="Calibri"/>
        <family val="2"/>
        <scheme val="minor"/>
      </rPr>
      <t>C212.7140#1</t>
    </r>
  </si>
  <si>
    <r>
      <t xml:space="preserve">Référence de l'article/produit livré
</t>
    </r>
    <r>
      <rPr>
        <sz val="9"/>
        <color theme="9" tint="-0.249977111117893"/>
        <rFont val="Calibri"/>
        <family val="2"/>
        <scheme val="minor"/>
      </rPr>
      <t>Les codes produits à transmettre dans les BL doivent être ceux indiqués dans les catalogues en tant que code à utiliser dans les messages EDI.
En cas de dérogation à cette règle, une convention devra clairement être établie entre les parties.</t>
    </r>
  </si>
  <si>
    <r>
      <t>SA</t>
    </r>
    <r>
      <rPr>
        <sz val="9"/>
        <rFont val="Calibri"/>
        <family val="2"/>
        <scheme val="minor"/>
      </rPr>
      <t xml:space="preserve">=Supplier code (code EDI du produit dans le catalogue)
</t>
    </r>
    <r>
      <rPr>
        <b/>
        <sz val="9"/>
        <rFont val="Calibri"/>
        <family val="2"/>
        <scheme val="minor"/>
      </rPr>
      <t>MF</t>
    </r>
    <r>
      <rPr>
        <sz val="9"/>
        <rFont val="Calibri"/>
        <family val="2"/>
        <scheme val="minor"/>
      </rPr>
      <t xml:space="preserve">=Manufacturer's article number (attribué par le fabricant)
</t>
    </r>
    <r>
      <rPr>
        <b/>
        <sz val="9"/>
        <rFont val="Calibri"/>
        <family val="2"/>
        <scheme val="minor"/>
      </rPr>
      <t>UP</t>
    </r>
    <r>
      <rPr>
        <sz val="9"/>
        <rFont val="Calibri"/>
        <family val="2"/>
        <scheme val="minor"/>
      </rPr>
      <t xml:space="preserve">=UPC (Universal Product Code)
</t>
    </r>
    <r>
      <rPr>
        <b/>
        <sz val="9"/>
        <rFont val="Calibri"/>
        <family val="2"/>
        <scheme val="minor"/>
      </rPr>
      <t>EN</t>
    </r>
    <r>
      <rPr>
        <sz val="9"/>
        <rFont val="Calibri"/>
        <family val="2"/>
        <scheme val="minor"/>
      </rPr>
      <t xml:space="preserve">=EAN13
</t>
    </r>
    <r>
      <rPr>
        <b/>
        <sz val="9"/>
        <rFont val="Calibri"/>
        <family val="2"/>
        <scheme val="minor"/>
      </rPr>
      <t>GT</t>
    </r>
    <r>
      <rPr>
        <sz val="9"/>
        <rFont val="Calibri"/>
        <family val="2"/>
        <scheme val="minor"/>
      </rPr>
      <t>=</t>
    </r>
    <r>
      <rPr>
        <i/>
        <sz val="9"/>
        <rFont val="Calibri"/>
        <family val="2"/>
        <scheme val="minor"/>
      </rPr>
      <t>GTIN14</t>
    </r>
    <r>
      <rPr>
        <sz val="9"/>
        <rFont val="Calibri"/>
        <family val="2"/>
        <scheme val="minor"/>
      </rPr>
      <t xml:space="preserve">
</t>
    </r>
    <r>
      <rPr>
        <b/>
        <sz val="9"/>
        <rFont val="Calibri"/>
        <family val="2"/>
        <scheme val="minor"/>
      </rPr>
      <t>OCS</t>
    </r>
    <r>
      <rPr>
        <sz val="9"/>
        <rFont val="Calibri"/>
        <family val="2"/>
        <scheme val="minor"/>
      </rPr>
      <t>=</t>
    </r>
    <r>
      <rPr>
        <i/>
        <sz val="9"/>
        <rFont val="Calibri"/>
        <family val="2"/>
        <scheme val="minor"/>
      </rPr>
      <t xml:space="preserve">OCS
</t>
    </r>
    <r>
      <rPr>
        <sz val="9"/>
        <color theme="9" tint="-0.249977111117893"/>
        <rFont val="Calibri"/>
        <family val="2"/>
        <scheme val="minor"/>
      </rPr>
      <t>Dans le cas où le code du produit livré est celui indiqué dans les catalogues comme code à utiliser dans les messages EDI, le qualifiant à utiliser sera toujours "SA" quelque soit la nature de ce code.</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</si>
  <si>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5</t>
    </r>
    <r>
      <rPr>
        <sz val="9"/>
        <color theme="1"/>
        <rFont val="Calibri"/>
        <family val="2"/>
        <scheme val="minor"/>
      </rPr>
      <t xml:space="preserve"> &amp; </t>
    </r>
    <r>
      <rPr>
        <sz val="9"/>
        <color rgb="FF0070C0"/>
        <rFont val="Calibri"/>
        <family val="2"/>
        <scheme val="minor"/>
      </rPr>
      <t>C212.7143</t>
    </r>
    <r>
      <rPr>
        <sz val="9"/>
        <color theme="1"/>
        <rFont val="Calibri"/>
        <family val="2"/>
        <scheme val="minor"/>
      </rPr>
      <t>=</t>
    </r>
    <r>
      <rPr>
        <b/>
        <sz val="9"/>
        <color theme="1"/>
        <rFont val="Calibri"/>
        <family val="2"/>
        <scheme val="minor"/>
      </rPr>
      <t>MI</t>
    </r>
    <r>
      <rPr>
        <sz val="9"/>
        <color theme="1"/>
        <rFont val="Calibri"/>
        <family val="2"/>
        <scheme val="minor"/>
      </rPr>
      <t xml:space="preserve">) </t>
    </r>
    <r>
      <rPr>
        <b/>
        <sz val="9"/>
        <color rgb="FF0070C0"/>
        <rFont val="Calibri"/>
        <family val="2"/>
        <scheme val="minor"/>
      </rPr>
      <t>C212.7140</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</si>
  <si>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5</t>
    </r>
    <r>
      <rPr>
        <sz val="9"/>
        <color theme="1"/>
        <rFont val="Calibri"/>
        <family val="2"/>
        <scheme val="minor"/>
      </rPr>
      <t xml:space="preserve"> &amp; </t>
    </r>
    <r>
      <rPr>
        <sz val="9"/>
        <color rgb="FF0070C0"/>
        <rFont val="Calibri"/>
        <family val="2"/>
        <scheme val="minor"/>
      </rPr>
      <t>C212.7143</t>
    </r>
    <r>
      <rPr>
        <sz val="9"/>
        <color theme="1"/>
        <rFont val="Calibri"/>
        <family val="2"/>
        <scheme val="minor"/>
      </rPr>
      <t>=</t>
    </r>
    <r>
      <rPr>
        <b/>
        <sz val="9"/>
        <color theme="1"/>
        <rFont val="Calibri"/>
        <family val="2"/>
        <scheme val="minor"/>
      </rPr>
      <t>CN</t>
    </r>
    <r>
      <rPr>
        <sz val="9"/>
        <color theme="1"/>
        <rFont val="Calibri"/>
        <family val="2"/>
        <scheme val="minor"/>
      </rPr>
      <t xml:space="preserve">) </t>
    </r>
    <r>
      <rPr>
        <b/>
        <sz val="9"/>
        <color rgb="FF0070C0"/>
        <rFont val="Calibri"/>
        <family val="2"/>
        <scheme val="minor"/>
      </rPr>
      <t>C212.7140</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</si>
  <si>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5</t>
    </r>
    <r>
      <rPr>
        <sz val="9"/>
        <color theme="1"/>
        <rFont val="Calibri"/>
        <family val="2"/>
        <scheme val="minor"/>
      </rPr>
      <t xml:space="preserve"> &amp; </t>
    </r>
    <r>
      <rPr>
        <sz val="9"/>
        <color rgb="FF0070C0"/>
        <rFont val="Calibri"/>
        <family val="2"/>
        <scheme val="minor"/>
      </rPr>
      <t>C212.7143</t>
    </r>
    <r>
      <rPr>
        <sz val="9"/>
        <color theme="1"/>
        <rFont val="Calibri"/>
        <family val="2"/>
        <scheme val="minor"/>
      </rPr>
      <t>=</t>
    </r>
    <r>
      <rPr>
        <b/>
        <sz val="9"/>
        <color theme="1"/>
        <rFont val="Calibri"/>
        <family val="2"/>
        <scheme val="minor"/>
      </rPr>
      <t>MN</t>
    </r>
    <r>
      <rPr>
        <sz val="9"/>
        <color theme="1"/>
        <rFont val="Calibri"/>
        <family val="2"/>
        <scheme val="minor"/>
      </rPr>
      <t xml:space="preserve">) </t>
    </r>
    <r>
      <rPr>
        <b/>
        <sz val="9"/>
        <color rgb="FF0070C0"/>
        <rFont val="Calibri"/>
        <family val="2"/>
        <scheme val="minor"/>
      </rPr>
      <t>C212.7140</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</si>
  <si>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PIA</t>
    </r>
    <r>
      <rPr>
        <sz val="9"/>
        <color theme="1"/>
        <rFont val="Calibri"/>
        <family val="2"/>
        <scheme val="minor"/>
      </rPr>
      <t xml:space="preserve"> (</t>
    </r>
    <r>
      <rPr>
        <sz val="9"/>
        <color rgb="FF0070C0"/>
        <rFont val="Calibri"/>
        <family val="2"/>
        <scheme val="minor"/>
      </rPr>
      <t>4347</t>
    </r>
    <r>
      <rPr>
        <sz val="9"/>
        <color theme="1"/>
        <rFont val="Calibri"/>
        <family val="2"/>
        <scheme val="minor"/>
      </rPr>
      <t>=</t>
    </r>
    <r>
      <rPr>
        <b/>
        <sz val="9"/>
        <color theme="1"/>
        <rFont val="Calibri"/>
        <family val="2"/>
        <scheme val="minor"/>
      </rPr>
      <t>4</t>
    </r>
    <r>
      <rPr>
        <sz val="9"/>
        <color theme="1"/>
        <rFont val="Calibri"/>
        <family val="2"/>
        <scheme val="minor"/>
      </rPr>
      <t xml:space="preserve">) </t>
    </r>
    <r>
      <rPr>
        <b/>
        <sz val="9"/>
        <color rgb="FF0070C0"/>
        <rFont val="Calibri"/>
        <family val="2"/>
        <scheme val="minor"/>
      </rPr>
      <t>C212.7140#1</t>
    </r>
  </si>
  <si>
    <r>
      <t xml:space="preserve">Référence de l'article/produit initialement commandé
</t>
    </r>
    <r>
      <rPr>
        <sz val="9"/>
        <color theme="9" tint="-0.249977111117893"/>
        <rFont val="Calibri"/>
        <family val="2"/>
        <scheme val="minor"/>
      </rPr>
      <t>Si le produit livré est différent du produit commandé (#906=1), l'indication de la référence du produit commandé est conseillée et doit reprendre à l'identique la référence du produit transmise dans la commande.</t>
    </r>
  </si>
  <si>
    <r>
      <rPr>
        <b/>
        <sz val="9"/>
        <rFont val="Calibri"/>
        <family val="2"/>
        <scheme val="minor"/>
      </rPr>
      <t>1</t>
    </r>
    <r>
      <rPr>
        <sz val="9"/>
        <rFont val="Calibri"/>
        <family val="2"/>
        <scheme val="minor"/>
      </rPr>
      <t>=</t>
    </r>
    <r>
      <rPr>
        <i/>
        <sz val="9"/>
        <rFont val="Calibri"/>
        <family val="2"/>
        <scheme val="minor"/>
      </rPr>
      <t>Standard</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Hors norme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Fabrication spéciale</t>
    </r>
  </si>
  <si>
    <t>Identification de la description de l’article, en code</t>
  </si>
  <si>
    <t>Numéro d'e-Certificat</t>
  </si>
  <si>
    <t>Informations sur l'e-Certificat</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</si>
  <si>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IMD</t>
    </r>
    <r>
      <rPr>
        <sz val="9"/>
        <color theme="1"/>
        <rFont val="Calibri"/>
        <family val="2"/>
        <scheme val="minor"/>
      </rPr>
      <t xml:space="preserve"> (</t>
    </r>
    <r>
      <rPr>
        <sz val="9"/>
        <color rgb="FF0070C0"/>
        <rFont val="Calibri"/>
        <family val="2"/>
        <scheme val="minor"/>
      </rPr>
      <t>7077</t>
    </r>
    <r>
      <rPr>
        <sz val="9"/>
        <color theme="1"/>
        <rFont val="Calibri"/>
        <family val="2"/>
        <scheme val="minor"/>
      </rPr>
      <t>=</t>
    </r>
    <r>
      <rPr>
        <b/>
        <sz val="9"/>
        <color theme="1"/>
        <rFont val="Calibri"/>
        <family val="2"/>
        <scheme val="minor"/>
      </rPr>
      <t>F</t>
    </r>
    <r>
      <rPr>
        <sz val="9"/>
        <color theme="1"/>
        <rFont val="Calibri"/>
        <family val="2"/>
        <scheme val="minor"/>
      </rPr>
      <t xml:space="preserve"> &amp; </t>
    </r>
    <r>
      <rPr>
        <sz val="9"/>
        <color rgb="FF0070C0"/>
        <rFont val="Calibri"/>
        <family val="2"/>
        <scheme val="minor"/>
      </rPr>
      <t>C272.7081</t>
    </r>
    <r>
      <rPr>
        <sz val="9"/>
        <color theme="1"/>
        <rFont val="Calibri"/>
        <family val="2"/>
        <scheme val="minor"/>
      </rPr>
      <t>=</t>
    </r>
    <r>
      <rPr>
        <b/>
        <sz val="9"/>
        <color theme="1"/>
        <rFont val="Calibri"/>
        <family val="2"/>
        <scheme val="minor"/>
      </rPr>
      <t>1</t>
    </r>
    <r>
      <rPr>
        <sz val="9"/>
        <color theme="1"/>
        <rFont val="Calibri"/>
        <family val="2"/>
        <scheme val="minor"/>
      </rPr>
      <t xml:space="preserve">) </t>
    </r>
    <r>
      <rPr>
        <b/>
        <sz val="9"/>
        <color rgb="FF0070C0"/>
        <rFont val="Calibri"/>
        <family val="2"/>
        <scheme val="minor"/>
      </rPr>
      <t>C273.7008#1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</si>
  <si>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IMD</t>
    </r>
    <r>
      <rPr>
        <sz val="9"/>
        <color theme="1"/>
        <rFont val="Calibri"/>
        <family val="2"/>
        <scheme val="minor"/>
      </rPr>
      <t xml:space="preserve"> (</t>
    </r>
    <r>
      <rPr>
        <sz val="9"/>
        <color rgb="FF0070C0"/>
        <rFont val="Calibri"/>
        <family val="2"/>
        <scheme val="minor"/>
      </rPr>
      <t>7077</t>
    </r>
    <r>
      <rPr>
        <sz val="9"/>
        <color theme="1"/>
        <rFont val="Calibri"/>
        <family val="2"/>
        <scheme val="minor"/>
      </rPr>
      <t>=</t>
    </r>
    <r>
      <rPr>
        <b/>
        <sz val="9"/>
        <color theme="1"/>
        <rFont val="Calibri"/>
        <family val="2"/>
        <scheme val="minor"/>
      </rPr>
      <t>F</t>
    </r>
    <r>
      <rPr>
        <sz val="9"/>
        <color theme="1"/>
        <rFont val="Calibri"/>
        <family val="2"/>
        <scheme val="minor"/>
      </rPr>
      <t xml:space="preserve"> &amp; </t>
    </r>
    <r>
      <rPr>
        <sz val="9"/>
        <color rgb="FF0070C0"/>
        <rFont val="Calibri"/>
        <family val="2"/>
        <scheme val="minor"/>
      </rPr>
      <t>C272.7081</t>
    </r>
    <r>
      <rPr>
        <sz val="9"/>
        <color theme="1"/>
        <rFont val="Calibri"/>
        <family val="2"/>
        <scheme val="minor"/>
      </rPr>
      <t>=</t>
    </r>
    <r>
      <rPr>
        <b/>
        <sz val="9"/>
        <color theme="1"/>
        <rFont val="Calibri"/>
        <family val="2"/>
        <scheme val="minor"/>
      </rPr>
      <t>8</t>
    </r>
    <r>
      <rPr>
        <sz val="9"/>
        <color theme="1"/>
        <rFont val="Calibri"/>
        <family val="2"/>
        <scheme val="minor"/>
      </rPr>
      <t xml:space="preserve">) </t>
    </r>
    <r>
      <rPr>
        <b/>
        <sz val="9"/>
        <color rgb="FF0070C0"/>
        <rFont val="Calibri"/>
        <family val="2"/>
        <scheme val="minor"/>
      </rPr>
      <t>C273.7008#1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</si>
  <si>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IMD</t>
    </r>
    <r>
      <rPr>
        <sz val="9"/>
        <color theme="1"/>
        <rFont val="Calibri"/>
        <family val="2"/>
        <scheme val="minor"/>
      </rPr>
      <t xml:space="preserve"> (</t>
    </r>
    <r>
      <rPr>
        <sz val="9"/>
        <color rgb="FF0070C0"/>
        <rFont val="Calibri"/>
        <family val="2"/>
        <scheme val="minor"/>
      </rPr>
      <t>7077</t>
    </r>
    <r>
      <rPr>
        <sz val="9"/>
        <color theme="1"/>
        <rFont val="Calibri"/>
        <family val="2"/>
        <scheme val="minor"/>
      </rPr>
      <t>=</t>
    </r>
    <r>
      <rPr>
        <b/>
        <sz val="9"/>
        <color theme="1"/>
        <rFont val="Calibri"/>
        <family val="2"/>
        <scheme val="minor"/>
      </rPr>
      <t>F</t>
    </r>
    <r>
      <rPr>
        <sz val="9"/>
        <color theme="1"/>
        <rFont val="Calibri"/>
        <family val="2"/>
        <scheme val="minor"/>
      </rPr>
      <t xml:space="preserve"> &amp; </t>
    </r>
    <r>
      <rPr>
        <sz val="9"/>
        <color rgb="FF0070C0"/>
        <rFont val="Calibri"/>
        <family val="2"/>
        <scheme val="minor"/>
      </rPr>
      <t>C272.7081</t>
    </r>
    <r>
      <rPr>
        <sz val="9"/>
        <color theme="1"/>
        <rFont val="Calibri"/>
        <family val="2"/>
        <scheme val="minor"/>
      </rPr>
      <t>=</t>
    </r>
    <r>
      <rPr>
        <b/>
        <sz val="9"/>
        <color theme="1"/>
        <rFont val="Calibri"/>
        <family val="2"/>
        <scheme val="minor"/>
      </rPr>
      <t>8</t>
    </r>
    <r>
      <rPr>
        <sz val="9"/>
        <color theme="1"/>
        <rFont val="Calibri"/>
        <family val="2"/>
        <scheme val="minor"/>
      </rPr>
      <t xml:space="preserve">) </t>
    </r>
    <r>
      <rPr>
        <b/>
        <sz val="9"/>
        <color rgb="FF0070C0"/>
        <rFont val="Calibri"/>
        <family val="2"/>
        <scheme val="minor"/>
      </rPr>
      <t>C273.7008#2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</si>
  <si>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IMD</t>
    </r>
    <r>
      <rPr>
        <sz val="9"/>
        <color theme="1"/>
        <rFont val="Calibri"/>
        <family val="2"/>
        <scheme val="minor"/>
      </rPr>
      <t xml:space="preserve"> (</t>
    </r>
    <r>
      <rPr>
        <sz val="9"/>
        <color rgb="FF0070C0"/>
        <rFont val="Calibri"/>
        <family val="2"/>
        <scheme val="minor"/>
      </rPr>
      <t>7077</t>
    </r>
    <r>
      <rPr>
        <sz val="9"/>
        <color theme="1"/>
        <rFont val="Calibri"/>
        <family val="2"/>
        <scheme val="minor"/>
      </rPr>
      <t>=</t>
    </r>
    <r>
      <rPr>
        <b/>
        <sz val="9"/>
        <color theme="1"/>
        <rFont val="Calibri"/>
        <family val="2"/>
        <scheme val="minor"/>
      </rPr>
      <t>F</t>
    </r>
    <r>
      <rPr>
        <sz val="9"/>
        <color theme="1"/>
        <rFont val="Calibri"/>
        <family val="2"/>
        <scheme val="minor"/>
      </rPr>
      <t xml:space="preserve"> &amp; </t>
    </r>
    <r>
      <rPr>
        <sz val="9"/>
        <color rgb="FF0070C0"/>
        <rFont val="Calibri"/>
        <family val="2"/>
        <scheme val="minor"/>
      </rPr>
      <t>C272.7081</t>
    </r>
    <r>
      <rPr>
        <sz val="9"/>
        <color theme="1"/>
        <rFont val="Calibri"/>
        <family val="2"/>
        <scheme val="minor"/>
      </rPr>
      <t>=</t>
    </r>
    <r>
      <rPr>
        <b/>
        <sz val="9"/>
        <color theme="1"/>
        <rFont val="Calibri"/>
        <family val="2"/>
        <scheme val="minor"/>
      </rPr>
      <t>56</t>
    </r>
    <r>
      <rPr>
        <sz val="9"/>
        <color theme="1"/>
        <rFont val="Calibri"/>
        <family val="2"/>
        <scheme val="minor"/>
      </rPr>
      <t xml:space="preserve">) </t>
    </r>
    <r>
      <rPr>
        <b/>
        <sz val="9"/>
        <color rgb="FF0070C0"/>
        <rFont val="Calibri"/>
        <family val="2"/>
        <scheme val="minor"/>
      </rPr>
      <t>C273.7009</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</si>
  <si>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[SG15]</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IMD</t>
    </r>
    <r>
      <rPr>
        <sz val="9"/>
        <color theme="1"/>
        <rFont val="Calibri"/>
        <family val="2"/>
        <scheme val="minor"/>
      </rPr>
      <t xml:space="preserve"> (</t>
    </r>
    <r>
      <rPr>
        <sz val="9"/>
        <color rgb="FF0070C0"/>
        <rFont val="Calibri"/>
        <family val="2"/>
        <scheme val="minor"/>
      </rPr>
      <t>7077</t>
    </r>
    <r>
      <rPr>
        <sz val="9"/>
        <color theme="1"/>
        <rFont val="Calibri"/>
        <family val="2"/>
        <scheme val="minor"/>
      </rPr>
      <t>=</t>
    </r>
    <r>
      <rPr>
        <b/>
        <sz val="9"/>
        <color theme="1"/>
        <rFont val="Calibri"/>
        <family val="2"/>
        <scheme val="minor"/>
      </rPr>
      <t>F</t>
    </r>
    <r>
      <rPr>
        <sz val="9"/>
        <color theme="1"/>
        <rFont val="Calibri"/>
        <family val="2"/>
        <scheme val="minor"/>
      </rPr>
      <t xml:space="preserve"> &amp; </t>
    </r>
    <r>
      <rPr>
        <sz val="9"/>
        <color rgb="FF0070C0"/>
        <rFont val="Calibri"/>
        <family val="2"/>
        <scheme val="minor"/>
      </rPr>
      <t>C272.7081</t>
    </r>
    <r>
      <rPr>
        <sz val="9"/>
        <color theme="1"/>
        <rFont val="Calibri"/>
        <family val="2"/>
        <scheme val="minor"/>
      </rPr>
      <t>=</t>
    </r>
    <r>
      <rPr>
        <b/>
        <sz val="9"/>
        <color theme="1"/>
        <rFont val="Calibri"/>
        <family val="2"/>
        <scheme val="minor"/>
      </rPr>
      <t>1</t>
    </r>
    <r>
      <rPr>
        <sz val="9"/>
        <color theme="1"/>
        <rFont val="Calibri"/>
        <family val="2"/>
        <scheme val="minor"/>
      </rPr>
      <t xml:space="preserve">) </t>
    </r>
    <r>
      <rPr>
        <b/>
        <sz val="9"/>
        <color rgb="FF0070C0"/>
        <rFont val="Calibri"/>
        <family val="2"/>
        <scheme val="minor"/>
      </rPr>
      <t>C273.7008#2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</si>
  <si>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t>
    </r>
    <r>
      <rPr>
        <b/>
        <sz val="9"/>
        <color rgb="FF0070C0"/>
        <rFont val="Calibri"/>
        <family val="2"/>
        <scheme val="minor"/>
      </rPr>
      <t>C502.6154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</si>
  <si>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SDI</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mm</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</si>
  <si>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RAY</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mm</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</si>
  <si>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SPH</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</si>
  <si>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SPH</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C174.6152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</si>
  <si>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CYL</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</si>
  <si>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CYL</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C174.6152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</si>
  <si>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CLX</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</si>
  <si>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TOR</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</si>
  <si>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AXT</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</si>
  <si>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ADD</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</si>
  <si>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ADD</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C174.6162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</si>
  <si>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PR1</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DP</t>
    </r>
    <r>
      <rPr>
        <sz val="9"/>
        <color theme="1"/>
        <rFont val="Calibri"/>
        <family val="2"/>
        <scheme val="minor"/>
      </rPr>
      <t xml:space="preserve">) </t>
    </r>
    <r>
      <rPr>
        <b/>
        <sz val="9"/>
        <color rgb="FF0070C0"/>
        <rFont val="Calibri"/>
        <family val="2"/>
        <scheme val="minor"/>
      </rPr>
      <t>C174.6314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</si>
  <si>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MEA</t>
    </r>
    <r>
      <rPr>
        <sz val="9"/>
        <color theme="1"/>
        <rFont val="Calibri"/>
        <family val="2"/>
        <scheme val="minor"/>
      </rPr>
      <t xml:space="preserve"> (</t>
    </r>
    <r>
      <rPr>
        <sz val="9"/>
        <color rgb="FF0070C0"/>
        <rFont val="Calibri"/>
        <family val="2"/>
        <scheme val="minor"/>
      </rPr>
      <t>6311</t>
    </r>
    <r>
      <rPr>
        <sz val="9"/>
        <color theme="1"/>
        <rFont val="Calibri"/>
        <family val="2"/>
        <scheme val="minor"/>
      </rPr>
      <t>=</t>
    </r>
    <r>
      <rPr>
        <b/>
        <sz val="9"/>
        <color theme="1"/>
        <rFont val="Calibri"/>
        <family val="2"/>
        <scheme val="minor"/>
      </rPr>
      <t>AAE</t>
    </r>
    <r>
      <rPr>
        <sz val="9"/>
        <color theme="1"/>
        <rFont val="Calibri"/>
        <family val="2"/>
        <scheme val="minor"/>
      </rPr>
      <t xml:space="preserve"> &amp; </t>
    </r>
    <r>
      <rPr>
        <sz val="9"/>
        <color rgb="FF0070C0"/>
        <rFont val="Calibri"/>
        <family val="2"/>
        <scheme val="minor"/>
      </rPr>
      <t>C502.6154</t>
    </r>
    <r>
      <rPr>
        <sz val="9"/>
        <color theme="1"/>
        <rFont val="Calibri"/>
        <family val="2"/>
        <scheme val="minor"/>
      </rPr>
      <t>=</t>
    </r>
    <r>
      <rPr>
        <b/>
        <sz val="9"/>
        <color theme="1"/>
        <rFont val="Calibri"/>
        <family val="2"/>
        <scheme val="minor"/>
      </rPr>
      <t>EXC</t>
    </r>
    <r>
      <rPr>
        <sz val="9"/>
        <color theme="1"/>
        <rFont val="Calibri"/>
        <family val="2"/>
        <scheme val="minor"/>
      </rPr>
      <t xml:space="preserve"> &amp; </t>
    </r>
    <r>
      <rPr>
        <sz val="9"/>
        <color rgb="FF0070C0"/>
        <rFont val="Calibri"/>
        <family val="2"/>
        <scheme val="minor"/>
      </rPr>
      <t>C174.6411</t>
    </r>
    <r>
      <rPr>
        <sz val="9"/>
        <color theme="1"/>
        <rFont val="Calibri"/>
        <family val="2"/>
        <scheme val="minor"/>
      </rPr>
      <t>=</t>
    </r>
    <r>
      <rPr>
        <b/>
        <sz val="9"/>
        <color theme="1"/>
        <rFont val="Calibri"/>
        <family val="2"/>
        <scheme val="minor"/>
      </rPr>
      <t>CF</t>
    </r>
    <r>
      <rPr>
        <sz val="9"/>
        <color theme="1"/>
        <rFont val="Calibri"/>
        <family val="2"/>
        <scheme val="minor"/>
      </rPr>
      <t xml:space="preserve">) </t>
    </r>
    <r>
      <rPr>
        <b/>
        <sz val="9"/>
        <color rgb="FF0070C0"/>
        <rFont val="Calibri"/>
        <family val="2"/>
        <scheme val="minor"/>
      </rPr>
      <t>C174.6314</t>
    </r>
  </si>
  <si>
    <t>Quantité de l'article/produit livré</t>
  </si>
  <si>
    <t>3.017 Quantité livrée</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</si>
  <si>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QTY</t>
    </r>
    <r>
      <rPr>
        <sz val="9"/>
        <color theme="1"/>
        <rFont val="Calibri"/>
        <family val="2"/>
        <scheme val="minor"/>
      </rPr>
      <t xml:space="preserve"> (</t>
    </r>
    <r>
      <rPr>
        <sz val="9"/>
        <color rgb="FF0070C0"/>
        <rFont val="Calibri"/>
        <family val="2"/>
        <scheme val="minor"/>
      </rPr>
      <t>C186.6063</t>
    </r>
    <r>
      <rPr>
        <sz val="9"/>
        <color theme="1"/>
        <rFont val="Calibri"/>
        <family val="2"/>
        <scheme val="minor"/>
      </rPr>
      <t>=</t>
    </r>
    <r>
      <rPr>
        <b/>
        <sz val="9"/>
        <color theme="1"/>
        <rFont val="Calibri"/>
        <family val="2"/>
        <scheme val="minor"/>
      </rPr>
      <t>131</t>
    </r>
    <r>
      <rPr>
        <sz val="9"/>
        <color theme="1"/>
        <rFont val="Calibri"/>
        <family val="2"/>
        <scheme val="minor"/>
      </rPr>
      <t xml:space="preserve">) </t>
    </r>
    <r>
      <rPr>
        <b/>
        <sz val="9"/>
        <color rgb="FF0070C0"/>
        <rFont val="Calibri"/>
        <family val="2"/>
        <scheme val="minor"/>
      </rPr>
      <t>C186.6060</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</si>
  <si>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QTY</t>
    </r>
    <r>
      <rPr>
        <sz val="9"/>
        <color theme="1"/>
        <rFont val="Calibri"/>
        <family val="2"/>
        <scheme val="minor"/>
      </rPr>
      <t xml:space="preserve"> (</t>
    </r>
    <r>
      <rPr>
        <sz val="9"/>
        <color rgb="FF0070C0"/>
        <rFont val="Calibri"/>
        <family val="2"/>
        <scheme val="minor"/>
      </rPr>
      <t>C186.6063</t>
    </r>
    <r>
      <rPr>
        <sz val="9"/>
        <color theme="1"/>
        <rFont val="Calibri"/>
        <family val="2"/>
        <scheme val="minor"/>
      </rPr>
      <t>=</t>
    </r>
    <r>
      <rPr>
        <b/>
        <sz val="9"/>
        <color theme="1"/>
        <rFont val="Calibri"/>
        <family val="2"/>
        <scheme val="minor"/>
      </rPr>
      <t>131</t>
    </r>
    <r>
      <rPr>
        <sz val="9"/>
        <color theme="1"/>
        <rFont val="Calibri"/>
        <family val="2"/>
        <scheme val="minor"/>
      </rPr>
      <t xml:space="preserve">) </t>
    </r>
    <r>
      <rPr>
        <b/>
        <sz val="9"/>
        <color rgb="FF0070C0"/>
        <rFont val="Calibri"/>
        <family val="2"/>
        <scheme val="minor"/>
      </rPr>
      <t>C186.6411</t>
    </r>
  </si>
  <si>
    <r>
      <rPr>
        <b/>
        <sz val="9"/>
        <rFont val="Calibri"/>
        <family val="2"/>
        <scheme val="minor"/>
      </rPr>
      <t>CU ou vide</t>
    </r>
    <r>
      <rPr>
        <sz val="9"/>
        <rFont val="Calibri"/>
        <family val="2"/>
        <scheme val="minor"/>
      </rPr>
      <t>=</t>
    </r>
    <r>
      <rPr>
        <i/>
        <sz val="9"/>
        <rFont val="Calibri"/>
        <family val="2"/>
        <scheme val="minor"/>
      </rPr>
      <t>Consumer Unit (nombre d'unités)</t>
    </r>
    <r>
      <rPr>
        <sz val="9"/>
        <rFont val="Calibri"/>
        <family val="2"/>
        <scheme val="minor"/>
      </rPr>
      <t xml:space="preserve">
</t>
    </r>
    <r>
      <rPr>
        <b/>
        <sz val="9"/>
        <rFont val="Calibri"/>
        <family val="2"/>
        <scheme val="minor"/>
      </rPr>
      <t>SU</t>
    </r>
    <r>
      <rPr>
        <sz val="9"/>
        <rFont val="Calibri"/>
        <family val="2"/>
        <scheme val="minor"/>
      </rPr>
      <t>=</t>
    </r>
    <r>
      <rPr>
        <i/>
        <sz val="9"/>
        <rFont val="Calibri"/>
        <family val="2"/>
        <scheme val="minor"/>
      </rPr>
      <t>Supply Unit (nombre de boites)</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</si>
  <si>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ALI</t>
    </r>
    <r>
      <rPr>
        <sz val="9"/>
        <color theme="1"/>
        <rFont val="Calibri"/>
        <family val="2"/>
        <scheme val="minor"/>
      </rPr>
      <t xml:space="preserve"> </t>
    </r>
    <r>
      <rPr>
        <b/>
        <sz val="9"/>
        <color rgb="FF0070C0"/>
        <rFont val="Calibri"/>
        <family val="2"/>
        <scheme val="minor"/>
      </rPr>
      <t>3239</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</si>
  <si>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GIN</t>
    </r>
    <r>
      <rPr>
        <sz val="9"/>
        <color theme="1"/>
        <rFont val="Calibri"/>
        <family val="2"/>
        <scheme val="minor"/>
      </rPr>
      <t xml:space="preserve"> (</t>
    </r>
    <r>
      <rPr>
        <sz val="9"/>
        <color rgb="FF0070C0"/>
        <rFont val="Calibri"/>
        <family val="2"/>
        <scheme val="minor"/>
      </rPr>
      <t>7405</t>
    </r>
    <r>
      <rPr>
        <sz val="9"/>
        <color theme="1"/>
        <rFont val="Calibri"/>
        <family val="2"/>
        <scheme val="minor"/>
      </rPr>
      <t>=</t>
    </r>
    <r>
      <rPr>
        <b/>
        <sz val="9"/>
        <color theme="1"/>
        <rFont val="Calibri"/>
        <family val="2"/>
        <scheme val="minor"/>
      </rPr>
      <t>BN</t>
    </r>
    <r>
      <rPr>
        <sz val="9"/>
        <color theme="1"/>
        <rFont val="Calibri"/>
        <family val="2"/>
        <scheme val="minor"/>
      </rPr>
      <t xml:space="preserve">) </t>
    </r>
    <r>
      <rPr>
        <b/>
        <sz val="9"/>
        <color rgb="FF0070C0"/>
        <rFont val="Calibri"/>
        <family val="2"/>
        <scheme val="minor"/>
      </rPr>
      <t>C208.7402</t>
    </r>
  </si>
  <si>
    <t>Nom du fabricant de l'article/produit livré</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</si>
  <si>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</si>
  <si>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FTX</t>
    </r>
    <r>
      <rPr>
        <sz val="9"/>
        <color theme="1"/>
        <rFont val="Calibri"/>
        <family val="2"/>
        <scheme val="minor"/>
      </rPr>
      <t xml:space="preserve"> (</t>
    </r>
    <r>
      <rPr>
        <sz val="9"/>
        <color rgb="FF0070C0"/>
        <rFont val="Calibri"/>
        <family val="2"/>
        <scheme val="minor"/>
      </rPr>
      <t>4451</t>
    </r>
    <r>
      <rPr>
        <sz val="9"/>
        <color theme="1"/>
        <rFont val="Calibri"/>
        <family val="2"/>
        <scheme val="minor"/>
      </rPr>
      <t>=</t>
    </r>
    <r>
      <rPr>
        <b/>
        <sz val="9"/>
        <color theme="1"/>
        <rFont val="Calibri"/>
        <family val="2"/>
        <scheme val="minor"/>
      </rPr>
      <t>AAA</t>
    </r>
    <r>
      <rPr>
        <sz val="9"/>
        <color theme="1"/>
        <rFont val="Calibri"/>
        <family val="2"/>
        <scheme val="minor"/>
      </rPr>
      <t xml:space="preserve">) </t>
    </r>
    <r>
      <rPr>
        <b/>
        <sz val="9"/>
        <color rgb="FF0070C0"/>
        <rFont val="Calibri"/>
        <family val="2"/>
        <scheme val="minor"/>
      </rPr>
      <t>C108.4440#1</t>
    </r>
    <r>
      <rPr>
        <b/>
        <sz val="10"/>
        <color theme="9" tint="-0.249977111117893"/>
        <rFont val="Calibri"/>
        <family val="2"/>
        <scheme val="minor"/>
      </rPr>
      <t/>
    </r>
  </si>
  <si>
    <t>Type d'équipement livré</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</si>
  <si>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FI</t>
    </r>
    <r>
      <rPr>
        <sz val="9"/>
        <color theme="1"/>
        <rFont val="Calibri"/>
        <family val="2"/>
        <scheme val="minor"/>
      </rPr>
      <t xml:space="preserve">) </t>
    </r>
    <r>
      <rPr>
        <b/>
        <sz val="9"/>
        <color rgb="FF0070C0"/>
        <rFont val="Calibri"/>
        <family val="2"/>
        <scheme val="minor"/>
      </rPr>
      <t>C506.1154</t>
    </r>
  </si>
  <si>
    <r>
      <rPr>
        <b/>
        <sz val="9"/>
        <rFont val="Calibri"/>
        <family val="2"/>
        <scheme val="minor"/>
      </rPr>
      <t>0 ou vide</t>
    </r>
    <r>
      <rPr>
        <sz val="9"/>
        <rFont val="Calibri"/>
        <family val="2"/>
        <scheme val="minor"/>
      </rPr>
      <t>=</t>
    </r>
    <r>
      <rPr>
        <i/>
        <sz val="9"/>
        <rFont val="Calibri"/>
        <family val="2"/>
        <scheme val="minor"/>
      </rPr>
      <t>Lentilles standard</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Lentilles d'essai</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Lentilles de prêt</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</si>
  <si>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FI</t>
    </r>
    <r>
      <rPr>
        <sz val="9"/>
        <color theme="1"/>
        <rFont val="Calibri"/>
        <family val="2"/>
        <scheme val="minor"/>
      </rPr>
      <t xml:space="preserve">) </t>
    </r>
    <r>
      <rPr>
        <b/>
        <sz val="9"/>
        <color rgb="FF0070C0"/>
        <rFont val="Calibri"/>
        <family val="2"/>
        <scheme val="minor"/>
      </rPr>
      <t>C506.1156</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</si>
  <si>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CO</t>
    </r>
    <r>
      <rPr>
        <sz val="9"/>
        <color theme="1"/>
        <rFont val="Calibri"/>
        <family val="2"/>
        <scheme val="minor"/>
      </rPr>
      <t xml:space="preserve">) </t>
    </r>
    <r>
      <rPr>
        <b/>
        <sz val="9"/>
        <color rgb="FF0070C0"/>
        <rFont val="Calibri"/>
        <family val="2"/>
        <scheme val="minor"/>
      </rPr>
      <t>C506.1154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</si>
  <si>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CO</t>
    </r>
    <r>
      <rPr>
        <sz val="9"/>
        <color theme="1"/>
        <rFont val="Calibri"/>
        <family val="2"/>
        <scheme val="minor"/>
      </rPr>
      <t xml:space="preserve">) </t>
    </r>
    <r>
      <rPr>
        <b/>
        <sz val="9"/>
        <color rgb="FF0070C0"/>
        <rFont val="Calibri"/>
        <family val="2"/>
        <scheme val="minor"/>
      </rPr>
      <t>C506.1156</t>
    </r>
  </si>
  <si>
    <r>
      <rPr>
        <b/>
        <sz val="9"/>
        <rFont val="Calibri"/>
        <family val="2"/>
        <scheme val="minor"/>
      </rPr>
      <t>0</t>
    </r>
    <r>
      <rPr>
        <sz val="9"/>
        <rFont val="Calibri"/>
        <family val="2"/>
        <scheme val="minor"/>
      </rPr>
      <t>=</t>
    </r>
    <r>
      <rPr>
        <i/>
        <sz val="9"/>
        <rFont val="Calibri"/>
        <family val="2"/>
        <scheme val="minor"/>
      </rPr>
      <t>EDI</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FAX</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Téléphone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Mail</t>
    </r>
    <r>
      <rPr>
        <sz val="9"/>
        <rFont val="Calibri"/>
        <family val="2"/>
        <scheme val="minor"/>
      </rPr>
      <t xml:space="preserve">
</t>
    </r>
    <r>
      <rPr>
        <b/>
        <sz val="9"/>
        <rFont val="Calibri"/>
        <family val="2"/>
        <scheme val="minor"/>
      </rPr>
      <t>4</t>
    </r>
    <r>
      <rPr>
        <sz val="9"/>
        <rFont val="Calibri"/>
        <family val="2"/>
        <scheme val="minor"/>
      </rPr>
      <t>=</t>
    </r>
    <r>
      <rPr>
        <i/>
        <sz val="9"/>
        <rFont val="Calibri"/>
        <family val="2"/>
        <scheme val="minor"/>
      </rPr>
      <t>Système de commande du fournisseur</t>
    </r>
    <r>
      <rPr>
        <sz val="9"/>
        <rFont val="Calibri"/>
        <family val="2"/>
        <scheme val="minor"/>
      </rPr>
      <t xml:space="preserve">
</t>
    </r>
    <r>
      <rPr>
        <b/>
        <sz val="9"/>
        <rFont val="Calibri"/>
        <family val="2"/>
        <scheme val="minor"/>
      </rPr>
      <t>9</t>
    </r>
    <r>
      <rPr>
        <sz val="9"/>
        <rFont val="Calibri"/>
        <family val="2"/>
        <scheme val="minor"/>
      </rPr>
      <t>=</t>
    </r>
    <r>
      <rPr>
        <i/>
        <sz val="9"/>
        <rFont val="Calibri"/>
        <family val="2"/>
        <scheme val="minor"/>
      </rPr>
      <t>Autre</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</si>
  <si>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CO</t>
    </r>
    <r>
      <rPr>
        <sz val="9"/>
        <color theme="1"/>
        <rFont val="Calibri"/>
        <family val="2"/>
        <scheme val="minor"/>
      </rPr>
      <t xml:space="preserve">) </t>
    </r>
    <r>
      <rPr>
        <b/>
        <sz val="9"/>
        <color rgb="FF0070C0"/>
        <rFont val="Calibri"/>
        <family val="2"/>
        <scheme val="minor"/>
      </rPr>
      <t>C506.4000</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</si>
  <si>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VN</t>
    </r>
    <r>
      <rPr>
        <sz val="9"/>
        <color theme="1"/>
        <rFont val="Calibri"/>
        <family val="2"/>
        <scheme val="minor"/>
      </rPr>
      <t xml:space="preserve">) </t>
    </r>
    <r>
      <rPr>
        <b/>
        <sz val="9"/>
        <color rgb="FF0070C0"/>
        <rFont val="Calibri"/>
        <family val="2"/>
        <scheme val="minor"/>
      </rPr>
      <t>C506.1154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</si>
  <si>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VN</t>
    </r>
    <r>
      <rPr>
        <sz val="9"/>
        <color theme="1"/>
        <rFont val="Calibri"/>
        <family val="2"/>
        <scheme val="minor"/>
      </rPr>
      <t xml:space="preserve">) </t>
    </r>
    <r>
      <rPr>
        <b/>
        <sz val="9"/>
        <color rgb="FF0070C0"/>
        <rFont val="Calibri"/>
        <family val="2"/>
        <scheme val="minor"/>
      </rPr>
      <t>C506.1156</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</si>
  <si>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AEG</t>
    </r>
    <r>
      <rPr>
        <sz val="9"/>
        <color theme="1"/>
        <rFont val="Calibri"/>
        <family val="2"/>
        <scheme val="minor"/>
      </rPr>
      <t xml:space="preserve">) </t>
    </r>
    <r>
      <rPr>
        <b/>
        <sz val="9"/>
        <color rgb="FF0070C0"/>
        <rFont val="Calibri"/>
        <family val="2"/>
        <scheme val="minor"/>
      </rPr>
      <t>C506.1154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</si>
  <si>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CO</t>
    </r>
    <r>
      <rPr>
        <sz val="9"/>
        <color theme="1"/>
        <rFont val="Calibri"/>
        <family val="2"/>
        <scheme val="minor"/>
      </rPr>
      <t xml:space="preserve">) - </t>
    </r>
    <r>
      <rPr>
        <b/>
        <sz val="9"/>
        <color rgb="FFFF0000"/>
        <rFont val="Calibri"/>
        <family val="2"/>
        <scheme val="minor"/>
      </rPr>
      <t>DTM</t>
    </r>
    <r>
      <rPr>
        <sz val="9"/>
        <color theme="1"/>
        <rFont val="Calibri"/>
        <family val="2"/>
        <scheme val="minor"/>
      </rPr>
      <t xml:space="preserve"> (</t>
    </r>
    <r>
      <rPr>
        <sz val="9"/>
        <color rgb="FF0070C0"/>
        <rFont val="Calibri"/>
        <family val="2"/>
        <scheme val="minor"/>
      </rPr>
      <t>C507.2005</t>
    </r>
    <r>
      <rPr>
        <sz val="9"/>
        <color theme="1"/>
        <rFont val="Calibri"/>
        <family val="2"/>
        <scheme val="minor"/>
      </rPr>
      <t>=</t>
    </r>
    <r>
      <rPr>
        <b/>
        <sz val="9"/>
        <color theme="1"/>
        <rFont val="Calibri"/>
        <family val="2"/>
        <scheme val="minor"/>
      </rPr>
      <t>4</t>
    </r>
    <r>
      <rPr>
        <sz val="9"/>
        <color theme="1"/>
        <rFont val="Calibri"/>
        <family val="2"/>
        <scheme val="minor"/>
      </rPr>
      <t xml:space="preserve"> &amp; </t>
    </r>
    <r>
      <rPr>
        <sz val="9"/>
        <color rgb="FF0070C0"/>
        <rFont val="Calibri"/>
        <family val="2"/>
        <scheme val="minor"/>
      </rPr>
      <t>C507.2379</t>
    </r>
    <r>
      <rPr>
        <sz val="9"/>
        <color theme="1"/>
        <rFont val="Calibri"/>
        <family val="2"/>
        <scheme val="minor"/>
      </rPr>
      <t>=</t>
    </r>
    <r>
      <rPr>
        <b/>
        <sz val="9"/>
        <color theme="1"/>
        <rFont val="Calibri"/>
        <family val="2"/>
        <scheme val="minor"/>
      </rPr>
      <t>102</t>
    </r>
    <r>
      <rPr>
        <sz val="9"/>
        <color theme="1"/>
        <rFont val="Calibri"/>
        <family val="2"/>
        <scheme val="minor"/>
      </rPr>
      <t xml:space="preserve"> ou </t>
    </r>
    <r>
      <rPr>
        <b/>
        <sz val="9"/>
        <color theme="1"/>
        <rFont val="Calibri"/>
        <family val="2"/>
        <scheme val="minor"/>
      </rPr>
      <t>203</t>
    </r>
    <r>
      <rPr>
        <sz val="9"/>
        <color theme="1"/>
        <rFont val="Calibri"/>
        <family val="2"/>
        <scheme val="minor"/>
      </rPr>
      <t xml:space="preserve">) </t>
    </r>
    <r>
      <rPr>
        <b/>
        <sz val="9"/>
        <color rgb="FF0070C0"/>
        <rFont val="Calibri"/>
        <family val="2"/>
        <scheme val="minor"/>
      </rPr>
      <t>C507.2380</t>
    </r>
  </si>
  <si>
    <t>N° de lot de fabrication</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</si>
  <si>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BT</t>
    </r>
    <r>
      <rPr>
        <sz val="9"/>
        <color theme="1"/>
        <rFont val="Calibri"/>
        <family val="2"/>
        <scheme val="minor"/>
      </rPr>
      <t xml:space="preserve">) </t>
    </r>
    <r>
      <rPr>
        <b/>
        <sz val="9"/>
        <color rgb="FF0070C0"/>
        <rFont val="Calibri"/>
        <family val="2"/>
        <scheme val="minor"/>
      </rPr>
      <t>C506.1154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</si>
  <si>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[SG18]</t>
    </r>
    <r>
      <rPr>
        <sz val="9"/>
        <color theme="1"/>
        <rFont val="Calibri"/>
        <family val="2"/>
        <scheme val="minor"/>
      </rPr>
      <t xml:space="preserve"> </t>
    </r>
    <r>
      <rPr>
        <b/>
        <sz val="9"/>
        <color rgb="FFFF0000"/>
        <rFont val="Calibri"/>
        <family val="2"/>
        <scheme val="minor"/>
      </rPr>
      <t>RFF</t>
    </r>
    <r>
      <rPr>
        <sz val="9"/>
        <color theme="1"/>
        <rFont val="Calibri"/>
        <family val="2"/>
        <scheme val="minor"/>
      </rPr>
      <t xml:space="preserve"> (</t>
    </r>
    <r>
      <rPr>
        <sz val="9"/>
        <color rgb="FF0070C0"/>
        <rFont val="Calibri"/>
        <family val="2"/>
        <scheme val="minor"/>
      </rPr>
      <t>C506.1153</t>
    </r>
    <r>
      <rPr>
        <sz val="9"/>
        <color theme="1"/>
        <rFont val="Calibri"/>
        <family val="2"/>
        <scheme val="minor"/>
      </rPr>
      <t>=</t>
    </r>
    <r>
      <rPr>
        <b/>
        <sz val="9"/>
        <color theme="1"/>
        <rFont val="Calibri"/>
        <family val="2"/>
        <scheme val="minor"/>
      </rPr>
      <t>BT</t>
    </r>
    <r>
      <rPr>
        <sz val="9"/>
        <color theme="1"/>
        <rFont val="Calibri"/>
        <family val="2"/>
        <scheme val="minor"/>
      </rPr>
      <t xml:space="preserve">) - </t>
    </r>
    <r>
      <rPr>
        <b/>
        <sz val="9"/>
        <color rgb="FFFF0000"/>
        <rFont val="Calibri"/>
        <family val="2"/>
        <scheme val="minor"/>
      </rPr>
      <t>DTM</t>
    </r>
    <r>
      <rPr>
        <sz val="9"/>
        <color theme="1"/>
        <rFont val="Calibri"/>
        <family val="2"/>
        <scheme val="minor"/>
      </rPr>
      <t xml:space="preserve"> (</t>
    </r>
    <r>
      <rPr>
        <sz val="9"/>
        <color rgb="FF0070C0"/>
        <rFont val="Calibri"/>
        <family val="2"/>
        <scheme val="minor"/>
      </rPr>
      <t>C507.2005</t>
    </r>
    <r>
      <rPr>
        <sz val="9"/>
        <color theme="1"/>
        <rFont val="Calibri"/>
        <family val="2"/>
        <scheme val="minor"/>
      </rPr>
      <t>=</t>
    </r>
    <r>
      <rPr>
        <b/>
        <sz val="9"/>
        <color theme="1"/>
        <rFont val="Calibri"/>
        <family val="2"/>
        <scheme val="minor"/>
      </rPr>
      <t>36</t>
    </r>
    <r>
      <rPr>
        <sz val="9"/>
        <color theme="1"/>
        <rFont val="Calibri"/>
        <family val="2"/>
        <scheme val="minor"/>
      </rPr>
      <t xml:space="preserve"> &amp; </t>
    </r>
    <r>
      <rPr>
        <sz val="9"/>
        <color rgb="FF0070C0"/>
        <rFont val="Calibri"/>
        <family val="2"/>
        <scheme val="minor"/>
      </rPr>
      <t>C507.2379</t>
    </r>
    <r>
      <rPr>
        <sz val="9"/>
        <color theme="1"/>
        <rFont val="Calibri"/>
        <family val="2"/>
        <scheme val="minor"/>
      </rPr>
      <t>=</t>
    </r>
    <r>
      <rPr>
        <b/>
        <sz val="9"/>
        <color theme="1"/>
        <rFont val="Calibri"/>
        <family val="2"/>
        <scheme val="minor"/>
      </rPr>
      <t>102</t>
    </r>
    <r>
      <rPr>
        <sz val="9"/>
        <color theme="1"/>
        <rFont val="Calibri"/>
        <family val="2"/>
        <scheme val="minor"/>
      </rPr>
      <t xml:space="preserve">) </t>
    </r>
    <r>
      <rPr>
        <b/>
        <sz val="9"/>
        <color rgb="FF0070C0"/>
        <rFont val="Calibri"/>
        <family val="2"/>
        <scheme val="minor"/>
      </rPr>
      <t>C507.2380</t>
    </r>
  </si>
  <si>
    <t>Total des quantités livrées</t>
  </si>
  <si>
    <t>Somme des quantités livrées (#############0)</t>
  </si>
  <si>
    <r>
      <rPr>
        <b/>
        <sz val="9"/>
        <rFont val="Calibri"/>
        <family val="2"/>
        <scheme val="minor"/>
      </rPr>
      <t>0 ou vide</t>
    </r>
    <r>
      <rPr>
        <sz val="9"/>
        <rFont val="Calibri"/>
        <family val="2"/>
        <scheme val="minor"/>
      </rPr>
      <t>=</t>
    </r>
    <r>
      <rPr>
        <i/>
        <sz val="9"/>
        <rFont val="Calibri"/>
        <family val="2"/>
        <scheme val="minor"/>
      </rPr>
      <t>Pas de substitution, le produit livré est celui commandé</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Substitution, le produit livré ne correspond pas à celui commandé</t>
    </r>
    <r>
      <rPr>
        <b/>
        <sz val="9"/>
        <rFont val="Calibri"/>
        <family val="2"/>
        <scheme val="minor"/>
      </rPr>
      <t/>
    </r>
  </si>
  <si>
    <r>
      <rPr>
        <b/>
        <sz val="9"/>
        <rFont val="Calibri"/>
        <family val="2"/>
        <scheme val="minor"/>
      </rPr>
      <t>100</t>
    </r>
    <r>
      <rPr>
        <sz val="9"/>
        <rFont val="Calibri"/>
        <family val="2"/>
        <scheme val="minor"/>
      </rPr>
      <t xml:space="preserve">=Enhanced party identification (attribué par le vendeur)
</t>
    </r>
    <r>
      <rPr>
        <b/>
        <sz val="9"/>
        <rFont val="Calibri"/>
        <family val="2"/>
        <scheme val="minor"/>
      </rPr>
      <t>167</t>
    </r>
    <r>
      <rPr>
        <sz val="9"/>
        <rFont val="Calibri"/>
        <family val="2"/>
        <scheme val="minor"/>
      </rPr>
      <t xml:space="preserve">=Tax party identification (N° TVA Intracommunautaire)
</t>
    </r>
    <r>
      <rPr>
        <b/>
        <sz val="9"/>
        <rFont val="Calibri"/>
        <family val="2"/>
        <scheme val="minor"/>
      </rPr>
      <t>YZX</t>
    </r>
    <r>
      <rPr>
        <sz val="9"/>
        <rFont val="Calibri"/>
        <family val="2"/>
        <scheme val="minor"/>
      </rPr>
      <t>=</t>
    </r>
    <r>
      <rPr>
        <i/>
        <sz val="9"/>
        <rFont val="Calibri"/>
        <family val="2"/>
        <scheme val="minor"/>
      </rPr>
      <t>Code d'identification national (exemple SIRET)</t>
    </r>
    <r>
      <rPr>
        <sz val="9"/>
        <rFont val="Calibri"/>
        <family val="2"/>
        <scheme val="minor"/>
      </rPr>
      <t xml:space="preserve">
</t>
    </r>
    <r>
      <rPr>
        <b/>
        <sz val="9"/>
        <rFont val="Calibri"/>
        <family val="2"/>
        <scheme val="minor"/>
      </rPr>
      <t>ZZY</t>
    </r>
    <r>
      <rPr>
        <sz val="9"/>
        <rFont val="Calibri"/>
        <family val="2"/>
        <scheme val="minor"/>
      </rPr>
      <t>=</t>
    </r>
    <r>
      <rPr>
        <i/>
        <sz val="9"/>
        <rFont val="Calibri"/>
        <family val="2"/>
        <scheme val="minor"/>
      </rPr>
      <t>Code EDI-Optique (attribué par l'association EDI-Optique)</t>
    </r>
  </si>
  <si>
    <t>9.999 Fin de l'interchange</t>
  </si>
  <si>
    <t>UNZ</t>
  </si>
  <si>
    <t>Fin de l'interchange</t>
  </si>
  <si>
    <t>Nombre de messages dans l'interchange</t>
  </si>
  <si>
    <t>NOMBRE DE MESSAGES DANS L'INTERCHANGE</t>
  </si>
  <si>
    <t>Référence de l'interchange (identique à UNB.0020)</t>
  </si>
  <si>
    <t>8 - Pied de l'avis de livraison</t>
  </si>
  <si>
    <t>8.001 Total des quantités livrées</t>
  </si>
  <si>
    <t>9 - Fin de message / Interchange</t>
  </si>
  <si>
    <t>0 - Début d'interchange / Message</t>
  </si>
  <si>
    <t>0.002 Début de message</t>
  </si>
  <si>
    <t>9.998 Fin de message</t>
  </si>
  <si>
    <t>OPTO33</t>
  </si>
  <si>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3207</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</si>
  <si>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MOA</t>
    </r>
    <r>
      <rPr>
        <sz val="9"/>
        <color theme="1"/>
        <rFont val="Calibri"/>
        <family val="2"/>
        <scheme val="minor"/>
      </rPr>
      <t xml:space="preserve"> (</t>
    </r>
    <r>
      <rPr>
        <sz val="9"/>
        <color rgb="FF0070C0"/>
        <rFont val="Calibri"/>
        <family val="2"/>
        <scheme val="minor"/>
      </rPr>
      <t>C516.5025</t>
    </r>
    <r>
      <rPr>
        <sz val="9"/>
        <color theme="1"/>
        <rFont val="Calibri"/>
        <family val="2"/>
        <scheme val="minor"/>
      </rPr>
      <t>=</t>
    </r>
    <r>
      <rPr>
        <b/>
        <sz val="9"/>
        <color theme="1"/>
        <rFont val="Calibri"/>
        <family val="2"/>
        <scheme val="minor"/>
      </rPr>
      <t>146</t>
    </r>
    <r>
      <rPr>
        <sz val="9"/>
        <color theme="1"/>
        <rFont val="Calibri"/>
        <family val="2"/>
        <scheme val="minor"/>
      </rPr>
      <t xml:space="preserve">) </t>
    </r>
    <r>
      <rPr>
        <b/>
        <sz val="9"/>
        <color rgb="FF0070C0"/>
        <rFont val="Calibri"/>
        <family val="2"/>
        <scheme val="minor"/>
      </rPr>
      <t>C516.5004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</si>
  <si>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UD</t>
    </r>
    <r>
      <rPr>
        <sz val="9"/>
        <color theme="1"/>
        <rFont val="Calibri"/>
        <family val="2"/>
        <scheme val="minor"/>
      </rPr>
      <t xml:space="preserve">) </t>
    </r>
    <r>
      <rPr>
        <b/>
        <sz val="9"/>
        <color rgb="FF0070C0"/>
        <rFont val="Calibri"/>
        <family val="2"/>
        <scheme val="minor"/>
      </rPr>
      <t>C080.3036#2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</si>
  <si>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UD</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</si>
  <si>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[SG25]</t>
    </r>
    <r>
      <rPr>
        <sz val="9"/>
        <color theme="1"/>
        <rFont val="Calibri"/>
        <family val="2"/>
        <scheme val="minor"/>
      </rPr>
      <t xml:space="preserve"> </t>
    </r>
    <r>
      <rPr>
        <b/>
        <sz val="9"/>
        <color rgb="FFFF0000"/>
        <rFont val="Calibri"/>
        <family val="2"/>
        <scheme val="minor"/>
      </rPr>
      <t>QVR</t>
    </r>
    <r>
      <rPr>
        <sz val="9"/>
        <color theme="1"/>
        <rFont val="Calibri"/>
        <family val="2"/>
        <scheme val="minor"/>
      </rPr>
      <t xml:space="preserve"> (</t>
    </r>
    <r>
      <rPr>
        <sz val="9"/>
        <color rgb="FF0070C0"/>
        <rFont val="Calibri"/>
        <family val="2"/>
        <scheme val="minor"/>
      </rPr>
      <t>4221</t>
    </r>
    <r>
      <rPr>
        <sz val="9"/>
        <color theme="1"/>
        <rFont val="Calibri"/>
        <family val="2"/>
        <scheme val="minor"/>
      </rPr>
      <t>=</t>
    </r>
    <r>
      <rPr>
        <b/>
        <sz val="9"/>
        <color theme="1"/>
        <rFont val="Calibri"/>
        <family val="2"/>
        <scheme val="minor"/>
      </rPr>
      <t>CN</t>
    </r>
    <r>
      <rPr>
        <sz val="9"/>
        <color theme="1"/>
        <rFont val="Calibri"/>
        <family val="2"/>
        <scheme val="minor"/>
      </rPr>
      <t xml:space="preserve">) </t>
    </r>
    <r>
      <rPr>
        <b/>
        <sz val="9"/>
        <color rgb="FF0070C0"/>
        <rFont val="Calibri"/>
        <family val="2"/>
        <scheme val="minor"/>
      </rPr>
      <t>C279.6064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</si>
  <si>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theme="9" tint="-0.249977111117893"/>
        <rFont val="Calibri"/>
        <family val="2"/>
        <scheme val="minor"/>
      </rPr>
      <t>[SG25]</t>
    </r>
    <r>
      <rPr>
        <sz val="9"/>
        <color theme="1"/>
        <rFont val="Calibri"/>
        <family val="2"/>
        <scheme val="minor"/>
      </rPr>
      <t xml:space="preserve"> </t>
    </r>
    <r>
      <rPr>
        <b/>
        <sz val="9"/>
        <color rgb="FFFF0000"/>
        <rFont val="Calibri"/>
        <family val="2"/>
        <scheme val="minor"/>
      </rPr>
      <t>QVR</t>
    </r>
    <r>
      <rPr>
        <sz val="9"/>
        <color theme="1"/>
        <rFont val="Calibri"/>
        <family val="2"/>
        <scheme val="minor"/>
      </rPr>
      <t xml:space="preserve"> (</t>
    </r>
    <r>
      <rPr>
        <sz val="9"/>
        <color rgb="FF0070C0"/>
        <rFont val="Calibri"/>
        <family val="2"/>
        <scheme val="minor"/>
      </rPr>
      <t>4221</t>
    </r>
    <r>
      <rPr>
        <sz val="9"/>
        <color theme="1"/>
        <rFont val="Calibri"/>
        <family val="2"/>
        <scheme val="minor"/>
      </rPr>
      <t>=</t>
    </r>
    <r>
      <rPr>
        <b/>
        <sz val="9"/>
        <color theme="1"/>
        <rFont val="Calibri"/>
        <family val="2"/>
        <scheme val="minor"/>
      </rPr>
      <t>CK</t>
    </r>
    <r>
      <rPr>
        <sz val="9"/>
        <color theme="1"/>
        <rFont val="Calibri"/>
        <family val="2"/>
        <scheme val="minor"/>
      </rPr>
      <t xml:space="preserve">) </t>
    </r>
    <r>
      <rPr>
        <b/>
        <sz val="9"/>
        <color rgb="FF0070C0"/>
        <rFont val="Calibri"/>
        <family val="2"/>
        <scheme val="minor"/>
      </rPr>
      <t>C279.6064</t>
    </r>
  </si>
  <si>
    <t>n..9..3</t>
  </si>
  <si>
    <t>n..12..6</t>
  </si>
  <si>
    <t>n(-)..2..2</t>
  </si>
  <si>
    <t>N° de référence du message (identique à UNH.0062)</t>
  </si>
  <si>
    <t>Numéro de référence du message (identique à UNT.0062)</t>
  </si>
  <si>
    <t>Référence de l'interchange (identique à UNZ.0020)</t>
  </si>
  <si>
    <t>aX</t>
  </si>
  <si>
    <t>nX</t>
  </si>
  <si>
    <t>anX</t>
  </si>
  <si>
    <t>Donnée alphabétique de longueur fixe de X caractères</t>
  </si>
  <si>
    <t>Donnée alpha-numérique de longueur fixe de X caractères</t>
  </si>
  <si>
    <t>a..X</t>
  </si>
  <si>
    <t>n..X</t>
  </si>
  <si>
    <t>an..X</t>
  </si>
  <si>
    <t>Donnée alphabétique de longueur variable jusqu'à X caractères maxi</t>
  </si>
  <si>
    <t>Donnée alpha-numérique de longueur variable jusqu'à X caractères maxi</t>
  </si>
  <si>
    <t>Donnée numérique positive de longueur variable jusqu'à X caractères maxi (valeur non complétée par des 0 à gauche)</t>
  </si>
  <si>
    <t>n..X..d</t>
  </si>
  <si>
    <t>n..X.d</t>
  </si>
  <si>
    <t>Donnée numérique positive composée d'une partie entière de longueur variable jusqu'à X caractères et</t>
  </si>
  <si>
    <t>d'un nombre d fixe de décimales, le séparateur est le "."</t>
  </si>
  <si>
    <t>d'un nombre variable d maxi de décimales, le séparateur est le "."</t>
  </si>
  <si>
    <t>nX.d</t>
  </si>
  <si>
    <t>Donnée numérique positive composée d'une partie entière de longueur fixe de X caractères et</t>
  </si>
  <si>
    <t>nX..d</t>
  </si>
  <si>
    <t>n(-)..X..d</t>
  </si>
  <si>
    <t>Donnée numérique négative ou positive composée d'une partie entière de longueur variable jusqu'à X caractères (signe non compris) et</t>
  </si>
  <si>
    <t>d'un nombre variable d maxi de décimales, le séparateur est le ".", les valeurs positives ne sont pas signées</t>
  </si>
  <si>
    <t>Evolutions OPTO33 vers OPTO34</t>
  </si>
  <si>
    <t>Devient obligatoire</t>
  </si>
  <si>
    <t>Donnée supprimée</t>
  </si>
  <si>
    <t>DIAGRAMME DE STRUCTURE - Sous-ensemble de DESADV D01B EDIFACT</t>
  </si>
  <si>
    <r>
      <t>160</t>
    </r>
    <r>
      <rPr>
        <sz val="9"/>
        <rFont val="Calibri"/>
        <family val="2"/>
        <scheme val="minor"/>
      </rPr>
      <t>=Party identification (attribué par le groupement)</t>
    </r>
  </si>
  <si>
    <r>
      <rPr>
        <b/>
        <sz val="9"/>
        <rFont val="Calibri"/>
        <family val="2"/>
        <scheme val="minor"/>
      </rPr>
      <t>100</t>
    </r>
    <r>
      <rPr>
        <sz val="9"/>
        <rFont val="Calibri"/>
        <family val="2"/>
        <scheme val="minor"/>
      </rPr>
      <t xml:space="preserve">=Enhanced party identification (attribué par le vendeur)
</t>
    </r>
    <r>
      <rPr>
        <b/>
        <sz val="9"/>
        <rFont val="Calibri"/>
        <family val="2"/>
        <scheme val="minor"/>
      </rPr>
      <t>160</t>
    </r>
    <r>
      <rPr>
        <sz val="9"/>
        <rFont val="Calibri"/>
        <family val="2"/>
        <scheme val="minor"/>
      </rPr>
      <t xml:space="preserve">=Party identification (attribué par le groupement)
</t>
    </r>
    <r>
      <rPr>
        <b/>
        <sz val="9"/>
        <rFont val="Calibri"/>
        <family val="2"/>
        <scheme val="minor"/>
      </rPr>
      <t>167</t>
    </r>
    <r>
      <rPr>
        <sz val="9"/>
        <rFont val="Calibri"/>
        <family val="2"/>
        <scheme val="minor"/>
      </rPr>
      <t xml:space="preserve">=Tax party identification (N° TVA Intracommunautaire)
</t>
    </r>
    <r>
      <rPr>
        <b/>
        <sz val="9"/>
        <rFont val="Calibri"/>
        <family val="2"/>
        <scheme val="minor"/>
      </rPr>
      <t>YZX</t>
    </r>
    <r>
      <rPr>
        <sz val="9"/>
        <rFont val="Calibri"/>
        <family val="2"/>
        <scheme val="minor"/>
      </rPr>
      <t>=</t>
    </r>
    <r>
      <rPr>
        <i/>
        <sz val="9"/>
        <rFont val="Calibri"/>
        <family val="2"/>
        <scheme val="minor"/>
      </rPr>
      <t>Code d'identification national (exemple SIRET)</t>
    </r>
    <r>
      <rPr>
        <sz val="9"/>
        <rFont val="Calibri"/>
        <family val="2"/>
        <scheme val="minor"/>
      </rPr>
      <t xml:space="preserve">
</t>
    </r>
    <r>
      <rPr>
        <b/>
        <sz val="9"/>
        <rFont val="Calibri"/>
        <family val="2"/>
        <scheme val="minor"/>
      </rPr>
      <t>ZZY</t>
    </r>
    <r>
      <rPr>
        <sz val="9"/>
        <rFont val="Calibri"/>
        <family val="2"/>
        <scheme val="minor"/>
      </rPr>
      <t>=</t>
    </r>
    <r>
      <rPr>
        <i/>
        <sz val="9"/>
        <rFont val="Calibri"/>
        <family val="2"/>
        <scheme val="minor"/>
      </rPr>
      <t>Code EDI-Optique (attribué par l'association EDI-Optique)</t>
    </r>
  </si>
  <si>
    <t>n..6 (#####0)</t>
  </si>
  <si>
    <r>
      <t>100</t>
    </r>
    <r>
      <rPr>
        <sz val="9"/>
        <rFont val="Calibri"/>
        <family val="2"/>
        <scheme val="minor"/>
      </rPr>
      <t>=Enhanced party identification (attribué par le vendeur)</t>
    </r>
    <r>
      <rPr>
        <b/>
        <sz val="9"/>
        <rFont val="Calibri"/>
        <family val="2"/>
        <scheme val="minor"/>
      </rPr>
      <t xml:space="preserve">
160</t>
    </r>
    <r>
      <rPr>
        <sz val="9"/>
        <rFont val="Calibri"/>
        <family val="2"/>
        <scheme val="minor"/>
      </rPr>
      <t>=Party identification (attribué par le groupement)</t>
    </r>
    <r>
      <rPr>
        <b/>
        <sz val="9"/>
        <rFont val="Calibri"/>
        <family val="2"/>
        <scheme val="minor"/>
      </rPr>
      <t xml:space="preserve">
167</t>
    </r>
    <r>
      <rPr>
        <sz val="9"/>
        <rFont val="Calibri"/>
        <family val="2"/>
        <scheme val="minor"/>
      </rPr>
      <t xml:space="preserve">=Tax party identification (N° TVA Intracommunautaire)
</t>
    </r>
    <r>
      <rPr>
        <b/>
        <sz val="9"/>
        <rFont val="Calibri"/>
        <family val="2"/>
        <scheme val="minor"/>
      </rPr>
      <t>YZX</t>
    </r>
    <r>
      <rPr>
        <sz val="9"/>
        <rFont val="Calibri"/>
        <family val="2"/>
        <scheme val="minor"/>
      </rPr>
      <t>=</t>
    </r>
    <r>
      <rPr>
        <i/>
        <sz val="9"/>
        <rFont val="Calibri"/>
        <family val="2"/>
        <scheme val="minor"/>
      </rPr>
      <t>Code d'identification national (exemple SIRET)</t>
    </r>
    <r>
      <rPr>
        <sz val="9"/>
        <rFont val="Calibri"/>
        <family val="2"/>
        <scheme val="minor"/>
      </rPr>
      <t xml:space="preserve">
</t>
    </r>
    <r>
      <rPr>
        <b/>
        <sz val="9"/>
        <rFont val="Calibri"/>
        <family val="2"/>
        <scheme val="minor"/>
      </rPr>
      <t>ZZY</t>
    </r>
    <r>
      <rPr>
        <sz val="9"/>
        <rFont val="Calibri"/>
        <family val="2"/>
        <scheme val="minor"/>
      </rPr>
      <t>=</t>
    </r>
    <r>
      <rPr>
        <i/>
        <sz val="9"/>
        <rFont val="Calibri"/>
        <family val="2"/>
        <scheme val="minor"/>
      </rPr>
      <t xml:space="preserve">Code EDI-Optique (attribué par l'association EDI-Optique)
</t>
    </r>
    <r>
      <rPr>
        <sz val="9"/>
        <color theme="9" tint="-0.249977111117893"/>
        <rFont val="Calibri"/>
        <family val="2"/>
        <scheme val="minor"/>
      </rPr>
      <t>Si le code de l'acheteur est le code client dans le système d'informations du vendeur, le qualifiant à utiliser est "100".</t>
    </r>
  </si>
  <si>
    <r>
      <t>100</t>
    </r>
    <r>
      <rPr>
        <sz val="9"/>
        <rFont val="Calibri"/>
        <family val="2"/>
        <scheme val="minor"/>
      </rPr>
      <t>=Enhanced party identification (attribué par le vendeur)</t>
    </r>
    <r>
      <rPr>
        <b/>
        <sz val="9"/>
        <rFont val="Calibri"/>
        <family val="2"/>
        <scheme val="minor"/>
      </rPr>
      <t xml:space="preserve">
160</t>
    </r>
    <r>
      <rPr>
        <sz val="9"/>
        <rFont val="Calibri"/>
        <family val="2"/>
        <scheme val="minor"/>
      </rPr>
      <t>=Party identification (attribué par le groupement)</t>
    </r>
    <r>
      <rPr>
        <b/>
        <sz val="9"/>
        <rFont val="Calibri"/>
        <family val="2"/>
        <scheme val="minor"/>
      </rPr>
      <t xml:space="preserve">
167</t>
    </r>
    <r>
      <rPr>
        <sz val="9"/>
        <rFont val="Calibri"/>
        <family val="2"/>
        <scheme val="minor"/>
      </rPr>
      <t xml:space="preserve">=Tax party identification (N° TVA Intracommunautaire)
</t>
    </r>
    <r>
      <rPr>
        <b/>
        <sz val="9"/>
        <rFont val="Calibri"/>
        <family val="2"/>
        <scheme val="minor"/>
      </rPr>
      <t>YZX</t>
    </r>
    <r>
      <rPr>
        <sz val="9"/>
        <rFont val="Calibri"/>
        <family val="2"/>
        <scheme val="minor"/>
      </rPr>
      <t>=</t>
    </r>
    <r>
      <rPr>
        <i/>
        <sz val="9"/>
        <rFont val="Calibri"/>
        <family val="2"/>
        <scheme val="minor"/>
      </rPr>
      <t>Code d'identification national (exemple SIRET)</t>
    </r>
    <r>
      <rPr>
        <sz val="9"/>
        <rFont val="Calibri"/>
        <family val="2"/>
        <scheme val="minor"/>
      </rPr>
      <t xml:space="preserve">
</t>
    </r>
    <r>
      <rPr>
        <b/>
        <sz val="9"/>
        <rFont val="Calibri"/>
        <family val="2"/>
        <scheme val="minor"/>
      </rPr>
      <t>ZZY</t>
    </r>
    <r>
      <rPr>
        <sz val="9"/>
        <rFont val="Calibri"/>
        <family val="2"/>
        <scheme val="minor"/>
      </rPr>
      <t>=</t>
    </r>
    <r>
      <rPr>
        <i/>
        <sz val="9"/>
        <rFont val="Calibri"/>
        <family val="2"/>
        <scheme val="minor"/>
      </rPr>
      <t xml:space="preserve">Code EDI-Optique (attribué par l'association EDI-Optique)
</t>
    </r>
    <r>
      <rPr>
        <sz val="9"/>
        <color theme="9" tint="-0.249977111117893"/>
        <rFont val="Calibri"/>
        <family val="2"/>
        <scheme val="minor"/>
      </rPr>
      <t>Si le code du destinataire de la livraison est le code client dans le système d'informations du vendeur, le qualifiant à utiliser est "100".</t>
    </r>
  </si>
  <si>
    <t>Montures : Intitulé de la collection tel que défini au catalogue</t>
  </si>
  <si>
    <t>Montures : Intitulé de la marque tel que défini au catalogue</t>
  </si>
  <si>
    <t>Montures : Code du modèle tel que défini au catalogue</t>
  </si>
  <si>
    <t>Montures : Intitulé de la marque tel que défini au catalogue.</t>
  </si>
  <si>
    <t>Montures : Intitulé de la collection tel que défini au catalogue.</t>
  </si>
  <si>
    <t>Montures : Code du modèle tel que défini au catalogue.</t>
  </si>
  <si>
    <t>Cette donnée est obligatoire en cas de substitution (produit livré différent du produit commandé).</t>
  </si>
  <si>
    <t>Le N° de commande de l'acheteur doit être identique au N° transmis dans la commande afin de permettre le rapprochement des informations.</t>
  </si>
  <si>
    <t>Optionnel, uniquement si indication d'un N° de lot (RFF+BT)</t>
  </si>
  <si>
    <t>URL du lien vers la page du e-Certificat</t>
  </si>
  <si>
    <r>
      <rPr>
        <b/>
        <sz val="9"/>
        <color theme="9" tint="-0.249977111117893"/>
        <rFont val="Calibri"/>
        <family val="2"/>
        <scheme val="minor"/>
      </rPr>
      <t>Optionnel pour verres et lentilles, uniquement si #984 est renseignée.</t>
    </r>
    <r>
      <rPr>
        <sz val="9"/>
        <rFont val="Calibri"/>
        <family val="2"/>
        <scheme val="minor"/>
      </rPr>
      <t xml:space="preserve">
Verres : Valeur de l'axe du cylindre (##0, Min=0, Max=180)
Lentilles : Valeur de l'axe du cylindre externe (##0, Min=0, Max=180)</t>
    </r>
  </si>
  <si>
    <r>
      <rPr>
        <b/>
        <sz val="9"/>
        <color rgb="FFC00000"/>
        <rFont val="Calibri"/>
        <family val="2"/>
        <scheme val="minor"/>
      </rPr>
      <t>Requis</t>
    </r>
    <r>
      <rPr>
        <b/>
        <sz val="9"/>
        <color theme="9" tint="-0.249977111117893"/>
        <rFont val="Calibri"/>
        <family val="2"/>
        <scheme val="minor"/>
      </rPr>
      <t xml:space="preserve"> pour verres et lentilles</t>
    </r>
    <r>
      <rPr>
        <sz val="9"/>
        <rFont val="Calibri"/>
        <family val="2"/>
        <scheme val="minor"/>
      </rPr>
      <t xml:space="preserve">
Toujours SDI pour les lentilles</t>
    </r>
  </si>
  <si>
    <t>Optionnel, uniquement si #932 est renseignée</t>
  </si>
  <si>
    <r>
      <rPr>
        <b/>
        <sz val="9"/>
        <color rgb="FFC00000"/>
        <rFont val="Calibri"/>
        <family val="2"/>
        <scheme val="minor"/>
      </rPr>
      <t>Requis</t>
    </r>
    <r>
      <rPr>
        <b/>
        <sz val="9"/>
        <color theme="9" tint="-0.249977111117893"/>
        <rFont val="Calibri"/>
        <family val="2"/>
        <scheme val="minor"/>
      </rPr>
      <t xml:space="preserve"> pour lentilles</t>
    </r>
    <r>
      <rPr>
        <sz val="9"/>
        <rFont val="Calibri"/>
        <family val="2"/>
        <scheme val="minor"/>
      </rPr>
      <t xml:space="preserve">
Lentilles : Valeur du rayon (#0.##, Min=0, Max=20)</t>
    </r>
  </si>
  <si>
    <r>
      <rPr>
        <b/>
        <sz val="9"/>
        <color rgb="FFC00000"/>
        <rFont val="Calibri"/>
        <family val="2"/>
        <scheme val="minor"/>
      </rPr>
      <t>Requis</t>
    </r>
    <r>
      <rPr>
        <b/>
        <sz val="9"/>
        <color theme="9" tint="-0.249977111117893"/>
        <rFont val="Calibri"/>
        <family val="2"/>
        <scheme val="minor"/>
      </rPr>
      <t xml:space="preserve"> pour verres et lentilles</t>
    </r>
    <r>
      <rPr>
        <sz val="9"/>
        <rFont val="Calibri"/>
        <family val="2"/>
        <scheme val="minor"/>
      </rPr>
      <t xml:space="preserve">
Verres : Valeur de la sphère en dioptries (-#0.##, Min=-40, Max=30)
Lentilles : Valeur de la sphère en dioptries (-#0.##, Min=-40, Max=40)</t>
    </r>
  </si>
  <si>
    <r>
      <rPr>
        <b/>
        <sz val="9"/>
        <color theme="9" tint="-0.249977111117893"/>
        <rFont val="Calibri"/>
        <family val="2"/>
        <scheme val="minor"/>
      </rPr>
      <t>Optionnel pour verres et lentilles</t>
    </r>
    <r>
      <rPr>
        <sz val="9"/>
        <rFont val="Calibri"/>
        <family val="2"/>
        <scheme val="minor"/>
      </rPr>
      <t xml:space="preserve">
Verres : Valeur de l'addition (#0.##, Min=0.5, Max=10)
Lentilles : Valeur de l'addition (#0.##, Min=0, Max=6)</t>
    </r>
  </si>
  <si>
    <t>Optionnel pour lentilles</t>
  </si>
  <si>
    <r>
      <rPr>
        <b/>
        <sz val="9"/>
        <color theme="9" tint="-0.249977111117893"/>
        <rFont val="Calibri"/>
        <family val="2"/>
        <scheme val="minor"/>
      </rPr>
      <t>Optionnel pour lentilles</t>
    </r>
    <r>
      <rPr>
        <sz val="9"/>
        <rFont val="Calibri"/>
        <family val="2"/>
        <scheme val="minor"/>
      </rPr>
      <t xml:space="preserve">
Lentilles : Valeur du tore interne (-#0.##, Min=-15, Max=15)</t>
    </r>
  </si>
  <si>
    <r>
      <rPr>
        <b/>
        <sz val="9"/>
        <color theme="9" tint="-0.249977111117893"/>
        <rFont val="Calibri"/>
        <family val="2"/>
        <scheme val="minor"/>
      </rPr>
      <t>Optionnel pour lentilles</t>
    </r>
    <r>
      <rPr>
        <sz val="9"/>
        <rFont val="Calibri"/>
        <family val="2"/>
        <scheme val="minor"/>
      </rPr>
      <t xml:space="preserve">
Lentilles = Valeur de l'axe en orientation TABO (##0, Min=0, Max=360)</t>
    </r>
  </si>
  <si>
    <r>
      <rPr>
        <b/>
        <sz val="9"/>
        <color theme="9" tint="-0.249977111117893"/>
        <rFont val="Calibri"/>
        <family val="2"/>
        <scheme val="minor"/>
      </rPr>
      <t>Optionnel pour verres et lentilles</t>
    </r>
    <r>
      <rPr>
        <sz val="9"/>
        <rFont val="Calibri"/>
        <family val="2"/>
        <scheme val="minor"/>
      </rPr>
      <t xml:space="preserve">
Verres : Valeur du prisme (#0.##, Min=0, Max=20)
Lentilles : Valeur du prisme (#0.##, Min=0, Max=20)</t>
    </r>
  </si>
  <si>
    <r>
      <rPr>
        <b/>
        <sz val="9"/>
        <color theme="9" tint="-0.249977111117893"/>
        <rFont val="Calibri"/>
        <family val="2"/>
        <scheme val="minor"/>
      </rPr>
      <t>Optionnel pour lentilles</t>
    </r>
    <r>
      <rPr>
        <sz val="9"/>
        <rFont val="Calibri"/>
        <family val="2"/>
        <scheme val="minor"/>
      </rPr>
      <t xml:space="preserve">
Lentilles : Valeur de l'excentricité (0.##, Min=0, Max=9)</t>
    </r>
  </si>
  <si>
    <r>
      <t xml:space="preserve">Optionnel pour lentilles
</t>
    </r>
    <r>
      <rPr>
        <sz val="9"/>
        <rFont val="Calibri"/>
        <family val="2"/>
        <scheme val="minor"/>
      </rPr>
      <t>Lentilles : Profil d'addition de la lentille</t>
    </r>
  </si>
  <si>
    <t>Optionnel pour verres + lentilles</t>
  </si>
  <si>
    <r>
      <rPr>
        <b/>
        <sz val="9"/>
        <color rgb="FFC00000"/>
        <rFont val="Calibri"/>
        <family val="2"/>
        <scheme val="minor"/>
      </rPr>
      <t>Requis</t>
    </r>
    <r>
      <rPr>
        <b/>
        <sz val="9"/>
        <color theme="9" tint="-0.249977111117893"/>
        <rFont val="Calibri"/>
        <family val="2"/>
        <scheme val="minor"/>
      </rPr>
      <t xml:space="preserve"> pour verres + lentilles</t>
    </r>
  </si>
  <si>
    <r>
      <rPr>
        <b/>
        <sz val="9"/>
        <color rgb="FFC00000"/>
        <rFont val="Calibri"/>
        <family val="2"/>
        <scheme val="minor"/>
      </rPr>
      <t>Requis</t>
    </r>
    <r>
      <rPr>
        <b/>
        <sz val="9"/>
        <color theme="9" tint="-0.249977111117893"/>
        <rFont val="Calibri"/>
        <family val="2"/>
        <scheme val="minor"/>
      </rPr>
      <t xml:space="preserve"> pour lentilles</t>
    </r>
  </si>
  <si>
    <t>Dénomination de l'article/produit livré tel que défini dans les catalogues</t>
  </si>
  <si>
    <t>Toutes informations utiles au destinataire de la livraison en rapport avec le produit livré et imprimées sur les BL papier.</t>
  </si>
  <si>
    <r>
      <t xml:space="preserve">Indicateur article commandé substitué :
</t>
    </r>
    <r>
      <rPr>
        <b/>
        <sz val="9"/>
        <rFont val="Calibri"/>
        <family val="2"/>
        <scheme val="minor"/>
      </rPr>
      <t>0 ou vide</t>
    </r>
    <r>
      <rPr>
        <sz val="9"/>
        <rFont val="Calibri"/>
        <family val="2"/>
        <scheme val="minor"/>
      </rPr>
      <t>=</t>
    </r>
    <r>
      <rPr>
        <i/>
        <sz val="9"/>
        <rFont val="Calibri"/>
        <family val="2"/>
        <scheme val="minor"/>
      </rPr>
      <t>Pas de substitution (le produit livré est celui commandé)</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Substitution, (le produit livré ne correspond pas au produit commandé)</t>
    </r>
    <r>
      <rPr>
        <sz val="9"/>
        <rFont val="Calibri"/>
        <family val="2"/>
        <scheme val="minor"/>
      </rPr>
      <t xml:space="preserve">
</t>
    </r>
    <r>
      <rPr>
        <b/>
        <sz val="9"/>
        <color rgb="FFC00000"/>
        <rFont val="Calibri"/>
        <family val="2"/>
        <scheme val="minor"/>
      </rPr>
      <t>Donnée requise en cas de substitution</t>
    </r>
  </si>
  <si>
    <t>Référence du dossier client chez l'opticien tel que transmis dans la commande</t>
  </si>
  <si>
    <t>Passe de 35 à 256 caractères maxi</t>
  </si>
  <si>
    <t>Devient obligatoire et passe de 35 à 256 caractères maxi</t>
  </si>
  <si>
    <t>Devient obligatoire pour les verres et lentilles</t>
  </si>
  <si>
    <t>Référence du dossier opticien telle que transmise dans la commande.</t>
  </si>
  <si>
    <r>
      <rPr>
        <sz val="9"/>
        <rFont val="Calibri"/>
        <family val="2"/>
        <scheme val="minor"/>
      </rPr>
      <t xml:space="preserve">Précédente liste de codes en version OPTO33 :
</t>
    </r>
    <r>
      <rPr>
        <b/>
        <sz val="9"/>
        <rFont val="Calibri"/>
        <family val="2"/>
        <scheme val="minor"/>
      </rPr>
      <t>1</t>
    </r>
    <r>
      <rPr>
        <sz val="9"/>
        <rFont val="Calibri"/>
        <family val="2"/>
        <scheme val="minor"/>
      </rPr>
      <t xml:space="preserve">=Verre
</t>
    </r>
    <r>
      <rPr>
        <b/>
        <sz val="9"/>
        <rFont val="Calibri"/>
        <family val="2"/>
        <scheme val="minor"/>
      </rPr>
      <t>2</t>
    </r>
    <r>
      <rPr>
        <sz val="9"/>
        <rFont val="Calibri"/>
        <family val="2"/>
        <scheme val="minor"/>
      </rPr>
      <t xml:space="preserve">=Monture
</t>
    </r>
    <r>
      <rPr>
        <b/>
        <sz val="9"/>
        <rFont val="Calibri"/>
        <family val="2"/>
        <scheme val="minor"/>
      </rPr>
      <t>3</t>
    </r>
    <r>
      <rPr>
        <sz val="9"/>
        <rFont val="Calibri"/>
        <family val="2"/>
        <scheme val="minor"/>
      </rPr>
      <t xml:space="preserve">=Lentille
</t>
    </r>
    <r>
      <rPr>
        <b/>
        <sz val="9"/>
        <rFont val="Calibri"/>
        <family val="2"/>
        <scheme val="minor"/>
      </rPr>
      <t>9</t>
    </r>
    <r>
      <rPr>
        <sz val="9"/>
        <rFont val="Calibri"/>
        <family val="2"/>
        <scheme val="minor"/>
      </rPr>
      <t>=Autre</t>
    </r>
  </si>
  <si>
    <t>Donnée numérique positive de longueur fixe de X caractères (valeur complétée par des 0 à gauche)</t>
  </si>
  <si>
    <r>
      <t>0 ou Vide</t>
    </r>
    <r>
      <rPr>
        <sz val="9"/>
        <rFont val="Calibri"/>
        <family val="2"/>
        <scheme val="minor"/>
      </rPr>
      <t>=L'interchange n'est pas un test</t>
    </r>
    <r>
      <rPr>
        <b/>
        <sz val="9"/>
        <rFont val="Calibri"/>
        <family val="2"/>
        <scheme val="minor"/>
      </rPr>
      <t xml:space="preserve">
1</t>
    </r>
    <r>
      <rPr>
        <sz val="9"/>
        <rFont val="Calibri"/>
        <family val="2"/>
        <scheme val="minor"/>
      </rPr>
      <t>=L'interchange est un test</t>
    </r>
  </si>
  <si>
    <t>NOTES ET LEGENDES</t>
  </si>
  <si>
    <t>Elément de donnée alpha-numérique</t>
  </si>
  <si>
    <t xml:space="preserve">Exemple pour un format "n3" : 0=000, 12=012, 123=123 </t>
  </si>
  <si>
    <t>Exemple pour un format "n..3" : 0=0, 12=12, 123=123</t>
  </si>
  <si>
    <t>Exemple pour un format "n..3.2" : 0=0.00, 12.3=12.30, 123=123.00</t>
  </si>
  <si>
    <t>Exemple pour un format "n..3..3" : 0=0, 12.3=12.3, 123.4326=123.433</t>
  </si>
  <si>
    <t>Exemple pour un format "n3.3" : 0=000.000, 12.3=012.300, 123.4326=123.433</t>
  </si>
  <si>
    <t>Exemple pour un format "n3..3" : 0=000, 12.3=012.3, 123.4326=123.433</t>
  </si>
  <si>
    <t>Exemple pour un format "n(-)..3..2" : 0=0, 12.3=12.3, -12,34=-12,34, -123.4326=-123.433</t>
  </si>
  <si>
    <t>Afin de respecter la version de syntaxe UNOC du message DESADV sur la base de laquelle les avis d'expéditions ont été développés, les caractères autorisés dans le fichier EDI sont ceux définis dans la table d'encodage ISO/CEI 8859-15 (autrement nommée Latin-9)</t>
  </si>
  <si>
    <t>ENTETE DE L'INTERCHANGE/MESSAGE</t>
  </si>
  <si>
    <t>ENTETE D'AVIS DE LIVRAISON</t>
  </si>
  <si>
    <t>LIGNE D'AVIS DE LIVRAISON</t>
  </si>
  <si>
    <t>PIED D'AVIS DE LIVRAISON</t>
  </si>
  <si>
    <t>FIN DU MESSAGE/INTERCHANGE</t>
  </si>
  <si>
    <t>Date de création du message (SSAAMMJJ)</t>
  </si>
  <si>
    <t>Heure de création du message (HHMI)</t>
  </si>
  <si>
    <t>DICTIONNAIRE DES DONNEES</t>
  </si>
  <si>
    <t>Optionnel, uniquement si #22 est renseignée</t>
  </si>
  <si>
    <t>Requis si #904 est renseignée</t>
  </si>
  <si>
    <t>Donnée ajoutée</t>
  </si>
  <si>
    <t>Elément de donnée EDIFACT</t>
  </si>
  <si>
    <t>Optionnel pour verres + lentilles, uniquement si #984 renseignée</t>
  </si>
  <si>
    <r>
      <t xml:space="preserve">Optionnel pour verres + </t>
    </r>
    <r>
      <rPr>
        <b/>
        <sz val="9"/>
        <color rgb="FFC00000"/>
        <rFont val="Calibri"/>
        <family val="2"/>
        <scheme val="minor"/>
      </rPr>
      <t>Requis</t>
    </r>
    <r>
      <rPr>
        <b/>
        <sz val="9"/>
        <color theme="9" tint="-0.249977111117893"/>
        <rFont val="Calibri"/>
        <family val="2"/>
        <scheme val="minor"/>
      </rPr>
      <t xml:space="preserve"> pour lentilles</t>
    </r>
  </si>
  <si>
    <t>#811</t>
  </si>
  <si>
    <t>#812</t>
  </si>
  <si>
    <t>#813</t>
  </si>
  <si>
    <t>#815</t>
  </si>
  <si>
    <t>#816</t>
  </si>
  <si>
    <t>Adresse du vendeur : Lieu ligne 1</t>
  </si>
  <si>
    <t>Adresse du vendeur : Lieu ligne 2</t>
  </si>
  <si>
    <t>Adresse du vendeur : Ville</t>
  </si>
  <si>
    <t>Adresse du vendeur : Code postal</t>
  </si>
  <si>
    <t>Adresse du vendeur : Code pays</t>
  </si>
  <si>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C059.3042#1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</si>
  <si>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C059.3042#2</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</si>
  <si>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C059.3042#3</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</si>
  <si>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</si>
  <si>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</si>
  <si>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SU</t>
    </r>
    <r>
      <rPr>
        <sz val="9"/>
        <color theme="1"/>
        <rFont val="Calibri"/>
        <family val="2"/>
        <scheme val="minor"/>
      </rPr>
      <t xml:space="preserve">) </t>
    </r>
    <r>
      <rPr>
        <b/>
        <sz val="9"/>
        <color rgb="FF0070C0"/>
        <rFont val="Calibri"/>
        <family val="2"/>
        <scheme val="minor"/>
      </rPr>
      <t>3207</t>
    </r>
  </si>
  <si>
    <t>#850</t>
  </si>
  <si>
    <t>#851</t>
  </si>
  <si>
    <t>#852</t>
  </si>
  <si>
    <t>#853</t>
  </si>
  <si>
    <t>#854</t>
  </si>
  <si>
    <t>#855</t>
  </si>
  <si>
    <t>#856</t>
  </si>
  <si>
    <t>#814</t>
  </si>
  <si>
    <t>Adresse du fabricant : Lieu ligne 1</t>
  </si>
  <si>
    <t>Adresse du fabricant : Lieu ligne 2</t>
  </si>
  <si>
    <t>Adresse du fabricant : Lieu ligne 3</t>
  </si>
  <si>
    <t>Adresse du fabricant : Ville</t>
  </si>
  <si>
    <t>Adresse du fabricant : Code postal</t>
  </si>
  <si>
    <t>Adresse du fabricant : Code pays</t>
  </si>
  <si>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</si>
  <si>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C059.3042#1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</si>
  <si>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C059.3042#2</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</si>
  <si>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C059.3042#3</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</si>
  <si>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</si>
  <si>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</si>
  <si>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3207</t>
    </r>
  </si>
  <si>
    <t>#860</t>
  </si>
  <si>
    <t>#861</t>
  </si>
  <si>
    <t>#862</t>
  </si>
  <si>
    <t>#863</t>
  </si>
  <si>
    <t>#864</t>
  </si>
  <si>
    <t>#865</t>
  </si>
  <si>
    <t>#866</t>
  </si>
  <si>
    <t>Adresse du mandataire : Lieu ligne 1</t>
  </si>
  <si>
    <t>Adresse du mandataire : Lieu ligne 2</t>
  </si>
  <si>
    <t>Adresse du mandataire : Lieu ligne 3</t>
  </si>
  <si>
    <t>Adresse du mandataire : Ville</t>
  </si>
  <si>
    <t>Adresse du mandataire : Code postal</t>
  </si>
  <si>
    <t>Adresse du mandataire du fabricant : Lieu ligne 1</t>
  </si>
  <si>
    <t>Adresse du mandataire du fabricant : Lieu ligne 2</t>
  </si>
  <si>
    <t>Adresse du mandataire du fabricant : Lieu ligne 3</t>
  </si>
  <si>
    <t>Adresse du mandataire du fabricant : Ville</t>
  </si>
  <si>
    <t>Adresse du mandataire du fabricant : Code postal</t>
  </si>
  <si>
    <t>Adresse du mandataire du fabricant : Code pays</t>
  </si>
  <si>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</si>
  <si>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C059.3042#1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</si>
  <si>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C059.3042#2</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</si>
  <si>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C059.3042#3</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</si>
  <si>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</si>
  <si>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</si>
  <si>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[SG2]</t>
    </r>
    <r>
      <rPr>
        <sz val="9"/>
        <color theme="1"/>
        <rFont val="Calibri"/>
        <family val="2"/>
        <scheme val="minor"/>
      </rPr>
      <t xml:space="preserve">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3207</t>
    </r>
  </si>
  <si>
    <t>#9610</t>
  </si>
  <si>
    <t>#9611</t>
  </si>
  <si>
    <t>#9612</t>
  </si>
  <si>
    <t>#9613</t>
  </si>
  <si>
    <t>#9614</t>
  </si>
  <si>
    <t>#9615</t>
  </si>
  <si>
    <t>#9616</t>
  </si>
  <si>
    <t>#9620</t>
  </si>
  <si>
    <t>#9621</t>
  </si>
  <si>
    <t>#9622</t>
  </si>
  <si>
    <t>#9623</t>
  </si>
  <si>
    <t>#9624</t>
  </si>
  <si>
    <t>#9625</t>
  </si>
  <si>
    <t>#9626</t>
  </si>
  <si>
    <r>
      <rPr>
        <b/>
        <sz val="9"/>
        <color rgb="FFC00000"/>
        <rFont val="Calibri"/>
        <family val="2"/>
        <scheme val="minor"/>
      </rPr>
      <t>Requis</t>
    </r>
    <r>
      <rPr>
        <b/>
        <sz val="9"/>
        <color theme="9" tint="-0.249977111117893"/>
        <rFont val="Calibri"/>
        <family val="2"/>
        <scheme val="minor"/>
      </rPr>
      <t xml:space="preserve"> si #840 renseignée</t>
    </r>
  </si>
  <si>
    <r>
      <rPr>
        <b/>
        <sz val="9"/>
        <color rgb="FFC00000"/>
        <rFont val="Calibri"/>
        <family val="2"/>
        <scheme val="minor"/>
      </rPr>
      <t>Requis</t>
    </r>
    <r>
      <rPr>
        <b/>
        <sz val="9"/>
        <color theme="9" tint="-0.249977111117893"/>
        <rFont val="Calibri"/>
        <family val="2"/>
        <scheme val="minor"/>
      </rPr>
      <t xml:space="preserve"> si le fabricant n'est pas le vendeur (donnée #810)</t>
    </r>
  </si>
  <si>
    <r>
      <rPr>
        <b/>
        <sz val="9"/>
        <color rgb="FFC00000"/>
        <rFont val="Calibri"/>
        <family val="2"/>
        <scheme val="minor"/>
      </rPr>
      <t>Requis</t>
    </r>
    <r>
      <rPr>
        <b/>
        <sz val="9"/>
        <color theme="9" tint="-0.249977111117893"/>
        <rFont val="Calibri"/>
        <family val="2"/>
        <scheme val="minor"/>
      </rPr>
      <t xml:space="preserve"> si le fabricant n'a pas son siège social dans l'UE</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</si>
  <si>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C080.3042#1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</si>
  <si>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C080.3042#2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</si>
  <si>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C080.3042#3</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</si>
  <si>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</si>
  <si>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MF</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</si>
  <si>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C080.3036#1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</si>
  <si>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C080.3042#1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</si>
  <si>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C080.3042#2</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</si>
  <si>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C080.3042#3</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</si>
  <si>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3164</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</si>
  <si>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3251</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</si>
  <si>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 </t>
    </r>
    <r>
      <rPr>
        <b/>
        <sz val="9"/>
        <color rgb="FFFF0000"/>
        <rFont val="Calibri"/>
        <family val="2"/>
        <scheme val="minor"/>
      </rPr>
      <t>NAD</t>
    </r>
    <r>
      <rPr>
        <sz val="9"/>
        <color theme="1"/>
        <rFont val="Calibri"/>
        <family val="2"/>
        <scheme val="minor"/>
      </rPr>
      <t xml:space="preserve"> (</t>
    </r>
    <r>
      <rPr>
        <sz val="9"/>
        <color rgb="FF0070C0"/>
        <rFont val="Calibri"/>
        <family val="2"/>
        <scheme val="minor"/>
      </rPr>
      <t>3035</t>
    </r>
    <r>
      <rPr>
        <sz val="9"/>
        <color theme="1"/>
        <rFont val="Calibri"/>
        <family val="2"/>
        <scheme val="minor"/>
      </rPr>
      <t>=</t>
    </r>
    <r>
      <rPr>
        <b/>
        <sz val="9"/>
        <color theme="1"/>
        <rFont val="Calibri"/>
        <family val="2"/>
        <scheme val="minor"/>
      </rPr>
      <t>AG</t>
    </r>
    <r>
      <rPr>
        <sz val="9"/>
        <color theme="1"/>
        <rFont val="Calibri"/>
        <family val="2"/>
        <scheme val="minor"/>
      </rPr>
      <t xml:space="preserve">) </t>
    </r>
    <r>
      <rPr>
        <b/>
        <sz val="9"/>
        <color rgb="FF0070C0"/>
        <rFont val="Calibri"/>
        <family val="2"/>
        <scheme val="minor"/>
      </rPr>
      <t>3207</t>
    </r>
  </si>
  <si>
    <r>
      <rPr>
        <b/>
        <sz val="9"/>
        <color rgb="FFC00000"/>
        <rFont val="Calibri"/>
        <family val="2"/>
        <scheme val="minor"/>
      </rPr>
      <t>Requis</t>
    </r>
    <r>
      <rPr>
        <b/>
        <sz val="9"/>
        <color theme="9" tint="-0.249977111117893"/>
        <rFont val="Calibri"/>
        <family val="2"/>
        <scheme val="minor"/>
      </rPr>
      <t xml:space="preserve"> si le fabricant n'est pas le vendeur (donnée #810) et n'est pas décrit en entête (données #850)</t>
    </r>
  </si>
  <si>
    <t>Nom du fabricant du produit livré</t>
  </si>
  <si>
    <t>Pays d'origine du produit livré</t>
  </si>
  <si>
    <t>Nom, raison sociale du mandataire du fabricant du produit livré</t>
  </si>
  <si>
    <t>Nom, raison sociale du fabricant des produits livrés</t>
  </si>
  <si>
    <t>Nom, raison sociale du mandataire du fabricant des produits livrés</t>
  </si>
  <si>
    <r>
      <rPr>
        <b/>
        <sz val="9"/>
        <color rgb="FFC00000"/>
        <rFont val="Calibri"/>
        <family val="2"/>
        <scheme val="minor"/>
      </rPr>
      <t>Requis</t>
    </r>
    <r>
      <rPr>
        <b/>
        <sz val="9"/>
        <color theme="9" tint="-0.249977111117893"/>
        <rFont val="Calibri"/>
        <family val="2"/>
        <scheme val="minor"/>
      </rPr>
      <t xml:space="preserve"> si le fabricant n'a pas son siège social dans l'UE et si le mandataire n'est pas décrit en entête (donnée #860)</t>
    </r>
  </si>
  <si>
    <t>Donnée supprimée en OPTO34</t>
  </si>
  <si>
    <t>Adresse du vendeur : Lieu ligne 3</t>
  </si>
  <si>
    <t>Adresse du vendeur : Code pays (table ISO 3166-1 Alpha 2)</t>
  </si>
  <si>
    <t>Identification du fabricant des produits livrés</t>
  </si>
  <si>
    <t>Adresse du fabricant : Code pays (table ISO 3166-1 Alpha 2)</t>
  </si>
  <si>
    <r>
      <rPr>
        <b/>
        <sz val="9"/>
        <color rgb="FFC00000"/>
        <rFont val="Calibri"/>
        <family val="2"/>
        <scheme val="minor"/>
      </rPr>
      <t>Requis</t>
    </r>
    <r>
      <rPr>
        <b/>
        <sz val="9"/>
        <color theme="9" tint="-0.249977111117893"/>
        <rFont val="Calibri"/>
        <family val="2"/>
        <scheme val="minor"/>
      </rPr>
      <t xml:space="preserve"> si le fabricant n'est pas le vendeur (NAD+SU)</t>
    </r>
  </si>
  <si>
    <t>1.010 Identification du fabricant</t>
  </si>
  <si>
    <t>NAD AG</t>
  </si>
  <si>
    <t>1.011 Identification du mandataire du fabricant</t>
  </si>
  <si>
    <t>Identification du mandataire du fabricant des produits livrés</t>
  </si>
  <si>
    <r>
      <t>AG</t>
    </r>
    <r>
      <rPr>
        <sz val="9"/>
        <rFont val="Calibri"/>
        <family val="2"/>
        <scheme val="minor"/>
      </rPr>
      <t>=Agent/Representative</t>
    </r>
  </si>
  <si>
    <t>Adresse du mandataire : Code pays (table ISO 3166-1 Alpha 2)</t>
  </si>
  <si>
    <t>1.012 Identification du transporteur</t>
  </si>
  <si>
    <t>1.013 N° bordereau de transport</t>
  </si>
  <si>
    <t>1.014 Information de contact pour le transport</t>
  </si>
  <si>
    <t>1.015 URL de suivi de l'expédition</t>
  </si>
  <si>
    <r>
      <rPr>
        <b/>
        <sz val="9"/>
        <color rgb="FFC00000"/>
        <rFont val="Calibri"/>
        <family val="2"/>
        <scheme val="minor"/>
      </rPr>
      <t>Requis</t>
    </r>
    <r>
      <rPr>
        <b/>
        <sz val="9"/>
        <color theme="9" tint="-0.249977111117893"/>
        <rFont val="Calibri"/>
        <family val="2"/>
        <scheme val="minor"/>
      </rPr>
      <t xml:space="preserve"> si le fabricant n'est pas décrit en entête (NAD+MF) et est différent du vendeur (NAD+SU) </t>
    </r>
  </si>
  <si>
    <t>Identification du mandataire du fabricant du produit livré</t>
  </si>
  <si>
    <t>3.021 Identification du mandataire du fabricant</t>
  </si>
  <si>
    <t>Nom du mandataire du fabricant du produit livré</t>
  </si>
  <si>
    <r>
      <rPr>
        <b/>
        <sz val="9"/>
        <color rgb="FFC00000"/>
        <rFont val="Calibri"/>
        <family val="2"/>
        <scheme val="minor"/>
      </rPr>
      <t>Requis</t>
    </r>
    <r>
      <rPr>
        <b/>
        <sz val="9"/>
        <color theme="9" tint="-0.249977111117893"/>
        <rFont val="Calibri"/>
        <family val="2"/>
        <scheme val="minor"/>
      </rPr>
      <t xml:space="preserve"> si le mandataire n'est pas décrit en entête (NAD+AG) et si le fabricant n'a pas son siège social dans l'UE</t>
    </r>
  </si>
  <si>
    <t>Requis</t>
  </si>
  <si>
    <t>9 - Pied de l'avis d'expédition</t>
  </si>
  <si>
    <t>CNT 20</t>
  </si>
  <si>
    <t>Montant total des articles/produits expédiés</t>
  </si>
  <si>
    <t>MONTANT MONETAIRE</t>
  </si>
  <si>
    <t>Qualifiant du type de contrôle</t>
  </si>
  <si>
    <r>
      <t>20</t>
    </r>
    <r>
      <rPr>
        <sz val="9"/>
        <rFont val="Calibri"/>
        <family val="2"/>
        <scheme val="minor"/>
      </rPr>
      <t>=Total reported invoices value</t>
    </r>
  </si>
  <si>
    <t>Unité de mesure</t>
  </si>
  <si>
    <t>8.002 Montant total des produits expédiés</t>
  </si>
  <si>
    <t>Référence du produit livré</t>
  </si>
  <si>
    <t>Qualifiant du type de référence du produit livré</t>
  </si>
  <si>
    <t>Référence additionnnelle du produit livré</t>
  </si>
  <si>
    <t>Indicateur de produit commandé substitué</t>
  </si>
  <si>
    <t>Référence du produit initialement commandé</t>
  </si>
  <si>
    <t>Description du produit livré, 1ère ligne</t>
  </si>
  <si>
    <t>Description du produit livré, 2ème ligne</t>
  </si>
  <si>
    <t>Dénomination du produit livré tel que défini dans les catalogues.</t>
  </si>
  <si>
    <t>Quantité de produit livré</t>
  </si>
  <si>
    <t>Prix unitaire net HT du produit expédié</t>
  </si>
  <si>
    <t>Type de gamme de fabrication du produit livré</t>
  </si>
  <si>
    <t>Nom du porteur auquel le produit livré est destiné</t>
  </si>
  <si>
    <t>Prénom du porteur auquel le produit livré est destiné</t>
  </si>
  <si>
    <t>Quantité de produit annulée (non livrée) de la quantité commandée</t>
  </si>
  <si>
    <t>Quantité de produit restante à livrer sur la quantité commandée</t>
  </si>
  <si>
    <t>Quantité totale de produits livrés</t>
  </si>
  <si>
    <t>Montant total net HT des produits livrés</t>
  </si>
  <si>
    <t>Prix unitaire net HT du produit livré</t>
  </si>
  <si>
    <r>
      <t>1</t>
    </r>
    <r>
      <rPr>
        <sz val="9"/>
        <rFont val="Calibri"/>
        <family val="2"/>
        <scheme val="minor"/>
      </rPr>
      <t>=</t>
    </r>
    <r>
      <rPr>
        <i/>
        <sz val="9"/>
        <rFont val="Calibri"/>
        <family val="2"/>
        <scheme val="minor"/>
      </rPr>
      <t xml:space="preserve">Verre
</t>
    </r>
    <r>
      <rPr>
        <b/>
        <sz val="9"/>
        <rFont val="Calibri"/>
        <family val="2"/>
        <scheme val="minor"/>
      </rPr>
      <t>2</t>
    </r>
    <r>
      <rPr>
        <sz val="9"/>
        <rFont val="Calibri"/>
        <family val="2"/>
        <scheme val="minor"/>
      </rPr>
      <t>=</t>
    </r>
    <r>
      <rPr>
        <i/>
        <sz val="9"/>
        <rFont val="Calibri"/>
        <family val="2"/>
        <scheme val="minor"/>
      </rPr>
      <t xml:space="preserve">Monture
</t>
    </r>
    <r>
      <rPr>
        <b/>
        <sz val="9"/>
        <rFont val="Calibri"/>
        <family val="2"/>
        <scheme val="minor"/>
      </rPr>
      <t>3</t>
    </r>
    <r>
      <rPr>
        <sz val="9"/>
        <rFont val="Calibri"/>
        <family val="2"/>
        <scheme val="minor"/>
      </rPr>
      <t>=</t>
    </r>
    <r>
      <rPr>
        <i/>
        <sz val="9"/>
        <rFont val="Calibri"/>
        <family val="2"/>
        <scheme val="minor"/>
      </rPr>
      <t xml:space="preserve">Lentilles de contact
</t>
    </r>
    <r>
      <rPr>
        <b/>
        <sz val="9"/>
        <rFont val="Calibri"/>
        <family val="2"/>
        <scheme val="minor"/>
      </rPr>
      <t>4</t>
    </r>
    <r>
      <rPr>
        <sz val="9"/>
        <rFont val="Calibri"/>
        <family val="2"/>
        <scheme val="minor"/>
      </rPr>
      <t>=</t>
    </r>
    <r>
      <rPr>
        <i/>
        <sz val="9"/>
        <rFont val="Calibri"/>
        <family val="2"/>
        <scheme val="minor"/>
      </rPr>
      <t xml:space="preserve">Produit d'entretien
</t>
    </r>
    <r>
      <rPr>
        <b/>
        <sz val="9"/>
        <rFont val="Calibri"/>
        <family val="2"/>
        <scheme val="minor"/>
      </rPr>
      <t>5</t>
    </r>
    <r>
      <rPr>
        <sz val="9"/>
        <rFont val="Calibri"/>
        <family val="2"/>
        <scheme val="minor"/>
      </rPr>
      <t>=</t>
    </r>
    <r>
      <rPr>
        <i/>
        <sz val="9"/>
        <rFont val="Calibri"/>
        <family val="2"/>
        <scheme val="minor"/>
      </rPr>
      <t xml:space="preserve">Pack
</t>
    </r>
    <r>
      <rPr>
        <b/>
        <sz val="9"/>
        <rFont val="Calibri"/>
        <family val="2"/>
        <scheme val="minor"/>
      </rPr>
      <t>6</t>
    </r>
    <r>
      <rPr>
        <sz val="9"/>
        <rFont val="Calibri"/>
        <family val="2"/>
        <scheme val="minor"/>
      </rPr>
      <t>=</t>
    </r>
    <r>
      <rPr>
        <i/>
        <sz val="9"/>
        <rFont val="Calibri"/>
        <family val="2"/>
        <scheme val="minor"/>
      </rPr>
      <t xml:space="preserve">Accessoire
</t>
    </r>
    <r>
      <rPr>
        <b/>
        <sz val="9"/>
        <rFont val="Calibri"/>
        <family val="2"/>
        <scheme val="minor"/>
      </rPr>
      <t>7</t>
    </r>
    <r>
      <rPr>
        <sz val="9"/>
        <rFont val="Calibri"/>
        <family val="2"/>
        <scheme val="minor"/>
      </rPr>
      <t>=</t>
    </r>
    <r>
      <rPr>
        <i/>
        <sz val="9"/>
        <rFont val="Calibri"/>
        <family val="2"/>
        <scheme val="minor"/>
      </rPr>
      <t xml:space="preserve">SAV monture
</t>
    </r>
    <r>
      <rPr>
        <b/>
        <sz val="9"/>
        <rFont val="Calibri"/>
        <family val="2"/>
        <scheme val="minor"/>
      </rPr>
      <t>8</t>
    </r>
    <r>
      <rPr>
        <sz val="9"/>
        <rFont val="Calibri"/>
        <family val="2"/>
        <scheme val="minor"/>
      </rPr>
      <t>=</t>
    </r>
    <r>
      <rPr>
        <i/>
        <sz val="9"/>
        <rFont val="Calibri"/>
        <family val="2"/>
        <scheme val="minor"/>
      </rPr>
      <t xml:space="preserve">SAV instrument
</t>
    </r>
    <r>
      <rPr>
        <b/>
        <sz val="9"/>
        <rFont val="Calibri"/>
        <family val="2"/>
        <scheme val="minor"/>
      </rPr>
      <t>9</t>
    </r>
    <r>
      <rPr>
        <sz val="9"/>
        <rFont val="Calibri"/>
        <family val="2"/>
        <scheme val="minor"/>
      </rPr>
      <t>=</t>
    </r>
    <r>
      <rPr>
        <i/>
        <sz val="9"/>
        <rFont val="Calibri"/>
        <family val="2"/>
        <scheme val="minor"/>
      </rPr>
      <t>Autre</t>
    </r>
  </si>
  <si>
    <t>Données ajoutées en entête de message :</t>
  </si>
  <si>
    <t xml:space="preserve">1ère publication suite à la révision du profil OPTO33 en OPTO34 des DESADV.
</t>
  </si>
  <si>
    <t>- #50 Nom de la plateforme logistique du transporteur</t>
  </si>
  <si>
    <t>- #51 URL vers la page Internet permettant le suivi de la livraison</t>
  </si>
  <si>
    <t>- #811 Adresse du vendeur, 1ère ligne de lieu</t>
  </si>
  <si>
    <t>- #812 Adresse du vendeur, 2ème ligne de lieu</t>
  </si>
  <si>
    <t>- #813 Adresse du vendeur, 3ème ligne de lieu</t>
  </si>
  <si>
    <t>- #814 Adresse du vendeur, ville</t>
  </si>
  <si>
    <t>- #815 Adresse du vendeur, code postal</t>
  </si>
  <si>
    <t>- #816 Adresse du vendeur, code pays</t>
  </si>
  <si>
    <t>- #850 Nom/Raison sociale du fabricant des produits livrés</t>
  </si>
  <si>
    <t>- #851 Adresse du fabricant, 1ère ligne de lieu</t>
  </si>
  <si>
    <t>- #852 Adresse du fabricant, 2ème ligne de lieu</t>
  </si>
  <si>
    <t>- #853 Adresse du fabricant, 3ème ligne de lieu</t>
  </si>
  <si>
    <t>- #854 Adresse du fabricant, ville</t>
  </si>
  <si>
    <t>- #855 Adresse du fabricant, code postal</t>
  </si>
  <si>
    <t>- #856 Adresse du fabricant, code pays</t>
  </si>
  <si>
    <t>- #860 Nom/Raison sociale du mandataire du fabricant</t>
  </si>
  <si>
    <t>- #861 Adresse du mandataire du fabricant, 1ère ligne de lieu</t>
  </si>
  <si>
    <t>- #862 Adresse du mandataire du fabricant, 2ème ligne de lieu</t>
  </si>
  <si>
    <t>- #863 Adresse du mandataire du fabricant, 3ème ligne de lieu</t>
  </si>
  <si>
    <t>- #864 Adresse du mandataire du fabricant, ville</t>
  </si>
  <si>
    <t>- #865 Adresse du mandataire du fabricant, code postal</t>
  </si>
  <si>
    <t>- #866 Adresse du mandataire du fabricant, code pays</t>
  </si>
  <si>
    <t>Données modifiées en entête de message :</t>
  </si>
  <si>
    <t>- #810 Nom/Raison sociale du vendeur : devient obligatoire</t>
  </si>
  <si>
    <t>- #830 Identification du destinataire de la livraison : devient obligatoire</t>
  </si>
  <si>
    <t>- #831 Qualifiant du type d’identification du destinataire de la livraison : devient obligatoire</t>
  </si>
  <si>
    <t>- #832 Nom/Raison sociale du destinataire de la livraison : devient obligatoire</t>
  </si>
  <si>
    <t>- #833 Adresse du destinataire de la livraison, 1ère ligne de lieu : devient obligatoire</t>
  </si>
  <si>
    <t>- #836 Adresse du destinataire de la livraison, ville : devient obligatoire</t>
  </si>
  <si>
    <t>- #837 Adresse du destinataire de la livraison, code postal : devient obligatoire</t>
  </si>
  <si>
    <t>Données ajoutées dans le corps du message :</t>
  </si>
  <si>
    <t>- #906 Indicateur de substitution du produit commandé</t>
  </si>
  <si>
    <t>- #907 Référence du produit initialement commandé</t>
  </si>
  <si>
    <t>- #912 Informations additionnelles sur le produit livré</t>
  </si>
  <si>
    <t>- #914 Identification ou nom de la marque (montures)</t>
  </si>
  <si>
    <t>- #915 Identification ou nom de la collection (montures)</t>
  </si>
  <si>
    <t>- #916 Identification ou nom du modèle (montures)</t>
  </si>
  <si>
    <t>- #926 Indicateur spécifiant si le produit livré correspond à une lentille de prêt ou d’essai (lentilles)</t>
  </si>
  <si>
    <t>- #927 Indicateur spécifiant à quel œil s’applique le produit livré (verres + lentilles)</t>
  </si>
  <si>
    <t>- #928 Indicateur spécifiant le type de gamme de fabrication du produit livré (verres + lentilles)</t>
  </si>
  <si>
    <t>- #939 Indicateur spécifiant par quel canal est parvenue la commande au fournisseur</t>
  </si>
  <si>
    <t>- #960 Pays d’origine du produit livré</t>
  </si>
  <si>
    <t>- #9610 Nom/Raison sociale du fabricant du produit livré</t>
  </si>
  <si>
    <t>- #9611 Adresse du fabricant, 1ère ligne de lieu</t>
  </si>
  <si>
    <t>- #9612 Adresse du fabricant, 2ème ligne de lieu</t>
  </si>
  <si>
    <t>- #9613 Adresse du fabricant, 3ème ligne de lieu</t>
  </si>
  <si>
    <t>- #9614 Adresse du fabricant, ville</t>
  </si>
  <si>
    <t>- #9615 Adresse du fabricant, code postal</t>
  </si>
  <si>
    <t>- #9616 Adresse du fabricant, code pays</t>
  </si>
  <si>
    <t>- #9620 Nom/Raison sociale du mandataire du fabricant du produit livré</t>
  </si>
  <si>
    <t>- #9621 Adresse du mandataire du fabricant, 1ère ligne de lieu</t>
  </si>
  <si>
    <t>- #9622 Adresse du mandataire du fabricant, 2ème ligne de lieu</t>
  </si>
  <si>
    <t>- #9623 Adresse du mandataire du fabricant, 3ème ligne de lieu</t>
  </si>
  <si>
    <t>- #9624 Adresse du mandataire du fabricant, ville</t>
  </si>
  <si>
    <t>- #9625 Adresse du mandataire du fabricant, code postal</t>
  </si>
  <si>
    <t>- #9626 Adresse du mandataire du fabricant, code pays</t>
  </si>
  <si>
    <t>- #965 N° de e-certificat attribué au produit livré</t>
  </si>
  <si>
    <t>- #966 URL du lien Internet vers le e-certificat</t>
  </si>
  <si>
    <t>- #967 Numéros de série</t>
  </si>
  <si>
    <t>- #983A Sphère mesurée (verres)</t>
  </si>
  <si>
    <t>- #984A Cylindre mesuré (verres)</t>
  </si>
  <si>
    <t>- #986A Profil d’addition (lentilles)</t>
  </si>
  <si>
    <t>- #987 Tore interne (lentilles)</t>
  </si>
  <si>
    <t>- #988 Axe du tore interne en orientation TABO (lentilles)</t>
  </si>
  <si>
    <t>- #989 Prisme (verres + lentilles)</t>
  </si>
  <si>
    <t>- #990 Excentricité (lentilles)</t>
  </si>
  <si>
    <t>Données modifiées dans le corps du message :</t>
  </si>
  <si>
    <t>- #910 Désignation 1 du produit : étendue de 35 à 256 caractères et devient obligatoire</t>
  </si>
  <si>
    <t>- #911 Désignation 2 du produit : étendue de 35 à 256 caractères</t>
  </si>
  <si>
    <t>- #925 Type de produit livré : liste de codes étendue et devient obligatoire</t>
  </si>
  <si>
    <t>Données supprimées du corps du message :</t>
  </si>
  <si>
    <t>- #950 Quantité d’article/produit annulée (non livrée) de la quantité initialement commandée</t>
  </si>
  <si>
    <t>- #951 Quantité d’article/produit restante à livrer sur la quantité initialement commandée</t>
  </si>
  <si>
    <t xml:space="preserve">Résumé des évolutions entre OPTO33 et OPTO34 :
</t>
  </si>
  <si>
    <r>
      <t>1</t>
    </r>
    <r>
      <rPr>
        <sz val="9"/>
        <rFont val="Calibri"/>
        <family val="2"/>
        <scheme val="minor"/>
      </rPr>
      <t>=</t>
    </r>
    <r>
      <rPr>
        <i/>
        <sz val="9"/>
        <rFont val="Calibri"/>
        <family val="2"/>
        <scheme val="minor"/>
      </rPr>
      <t>Verre</t>
    </r>
    <r>
      <rPr>
        <b/>
        <sz val="9"/>
        <rFont val="Calibri"/>
        <family val="2"/>
        <scheme val="minor"/>
      </rPr>
      <t xml:space="preserve">
2</t>
    </r>
    <r>
      <rPr>
        <sz val="9"/>
        <rFont val="Calibri"/>
        <family val="2"/>
        <scheme val="minor"/>
      </rPr>
      <t>=</t>
    </r>
    <r>
      <rPr>
        <i/>
        <sz val="9"/>
        <rFont val="Calibri"/>
        <family val="2"/>
        <scheme val="minor"/>
      </rPr>
      <t>Monture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Lentille</t>
    </r>
    <r>
      <rPr>
        <sz val="9"/>
        <rFont val="Calibri"/>
        <family val="2"/>
        <scheme val="minor"/>
      </rPr>
      <t xml:space="preserve">
</t>
    </r>
    <r>
      <rPr>
        <b/>
        <sz val="9"/>
        <rFont val="Calibri"/>
        <family val="2"/>
        <scheme val="minor"/>
      </rPr>
      <t>4</t>
    </r>
    <r>
      <rPr>
        <sz val="9"/>
        <rFont val="Calibri"/>
        <family val="2"/>
        <scheme val="minor"/>
      </rPr>
      <t>=</t>
    </r>
    <r>
      <rPr>
        <i/>
        <sz val="9"/>
        <rFont val="Calibri"/>
        <family val="2"/>
        <scheme val="minor"/>
      </rPr>
      <t>Produit d'entretien</t>
    </r>
    <r>
      <rPr>
        <sz val="9"/>
        <rFont val="Calibri"/>
        <family val="2"/>
        <scheme val="minor"/>
      </rPr>
      <t xml:space="preserve">
</t>
    </r>
    <r>
      <rPr>
        <b/>
        <sz val="9"/>
        <rFont val="Calibri"/>
        <family val="2"/>
        <scheme val="minor"/>
      </rPr>
      <t>5</t>
    </r>
    <r>
      <rPr>
        <sz val="9"/>
        <rFont val="Calibri"/>
        <family val="2"/>
        <scheme val="minor"/>
      </rPr>
      <t>=</t>
    </r>
    <r>
      <rPr>
        <i/>
        <sz val="9"/>
        <rFont val="Calibri"/>
        <family val="2"/>
        <scheme val="minor"/>
      </rPr>
      <t>Pack</t>
    </r>
    <r>
      <rPr>
        <sz val="9"/>
        <rFont val="Calibri"/>
        <family val="2"/>
        <scheme val="minor"/>
      </rPr>
      <t xml:space="preserve">
</t>
    </r>
    <r>
      <rPr>
        <b/>
        <sz val="9"/>
        <rFont val="Calibri"/>
        <family val="2"/>
        <scheme val="minor"/>
      </rPr>
      <t>6</t>
    </r>
    <r>
      <rPr>
        <sz val="9"/>
        <rFont val="Calibri"/>
        <family val="2"/>
        <scheme val="minor"/>
      </rPr>
      <t>=</t>
    </r>
    <r>
      <rPr>
        <i/>
        <sz val="9"/>
        <rFont val="Calibri"/>
        <family val="2"/>
        <scheme val="minor"/>
      </rPr>
      <t xml:space="preserve">Accessoire
</t>
    </r>
    <r>
      <rPr>
        <b/>
        <sz val="9"/>
        <rFont val="Calibri"/>
        <family val="2"/>
        <scheme val="minor"/>
      </rPr>
      <t>7</t>
    </r>
    <r>
      <rPr>
        <sz val="9"/>
        <rFont val="Calibri"/>
        <family val="2"/>
        <scheme val="minor"/>
      </rPr>
      <t>=</t>
    </r>
    <r>
      <rPr>
        <i/>
        <sz val="9"/>
        <rFont val="Calibri"/>
        <family val="2"/>
        <scheme val="minor"/>
      </rPr>
      <t xml:space="preserve">SAV montures
</t>
    </r>
    <r>
      <rPr>
        <b/>
        <sz val="9"/>
        <rFont val="Calibri"/>
        <family val="2"/>
        <scheme val="minor"/>
      </rPr>
      <t>8</t>
    </r>
    <r>
      <rPr>
        <sz val="9"/>
        <rFont val="Calibri"/>
        <family val="2"/>
        <scheme val="minor"/>
      </rPr>
      <t>=</t>
    </r>
    <r>
      <rPr>
        <i/>
        <sz val="9"/>
        <rFont val="Calibri"/>
        <family val="2"/>
        <scheme val="minor"/>
      </rPr>
      <t>SAV instruments</t>
    </r>
    <r>
      <rPr>
        <sz val="9"/>
        <rFont val="Calibri"/>
        <family val="2"/>
        <scheme val="minor"/>
      </rPr>
      <t xml:space="preserve">
</t>
    </r>
    <r>
      <rPr>
        <b/>
        <sz val="9"/>
        <rFont val="Calibri"/>
        <family val="2"/>
        <scheme val="minor"/>
      </rPr>
      <t>9</t>
    </r>
    <r>
      <rPr>
        <sz val="9"/>
        <rFont val="Calibri"/>
        <family val="2"/>
        <scheme val="minor"/>
      </rPr>
      <t>=</t>
    </r>
    <r>
      <rPr>
        <i/>
        <sz val="9"/>
        <rFont val="Calibri"/>
        <family val="2"/>
        <scheme val="minor"/>
      </rPr>
      <t>Autre</t>
    </r>
  </si>
  <si>
    <t>- Changement de la version du message DESADV de D96B (OPTO33) en D01B (OPTO34)</t>
  </si>
  <si>
    <t>Nécessite que #22 (NAD+CA) soit renseignée</t>
  </si>
  <si>
    <r>
      <rPr>
        <b/>
        <sz val="9"/>
        <color rgb="FFC00000"/>
        <rFont val="Calibri"/>
        <family val="2"/>
        <scheme val="minor"/>
      </rPr>
      <t>Requis</t>
    </r>
    <r>
      <rPr>
        <b/>
        <sz val="9"/>
        <color theme="9" tint="-0.249977111117893"/>
        <rFont val="Calibri"/>
        <family val="2"/>
        <scheme val="minor"/>
      </rPr>
      <t xml:space="preserve"> si l'article/produit livré n'est pas celui commandé (avec #906=1)</t>
    </r>
  </si>
  <si>
    <t>V1.01</t>
  </si>
  <si>
    <t>#927A</t>
  </si>
  <si>
    <r>
      <rPr>
        <b/>
        <sz val="9"/>
        <rFont val="Calibri"/>
        <family val="2"/>
        <scheme val="minor"/>
      </rPr>
      <t>0 ou vide</t>
    </r>
    <r>
      <rPr>
        <sz val="9"/>
        <rFont val="Calibri"/>
        <family val="2"/>
        <scheme val="minor"/>
      </rPr>
      <t>=</t>
    </r>
    <r>
      <rPr>
        <i/>
        <sz val="9"/>
        <rFont val="Calibri"/>
        <family val="2"/>
        <scheme val="minor"/>
      </rPr>
      <t>Indifférent</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Oeil droit</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Oeil gauche</t>
    </r>
    <r>
      <rPr>
        <sz val="9"/>
        <rFont val="Calibri"/>
        <family val="2"/>
        <scheme val="minor"/>
      </rPr>
      <t xml:space="preserve">
</t>
    </r>
    <r>
      <rPr>
        <sz val="9"/>
        <color theme="9" tint="-0.249977111117893"/>
        <rFont val="Calibri"/>
        <family val="2"/>
        <scheme val="minor"/>
      </rPr>
      <t>Applicable aux verres et aux lentilles</t>
    </r>
  </si>
  <si>
    <r>
      <t xml:space="preserve">Indicateur de dominance :
</t>
    </r>
    <r>
      <rPr>
        <b/>
        <sz val="9"/>
        <rFont val="Calibri"/>
        <family val="2"/>
        <scheme val="minor"/>
      </rPr>
      <t>0 ou vide</t>
    </r>
    <r>
      <rPr>
        <sz val="9"/>
        <rFont val="Calibri"/>
        <family val="2"/>
        <scheme val="minor"/>
      </rPr>
      <t>=</t>
    </r>
    <r>
      <rPr>
        <i/>
        <sz val="9"/>
        <rFont val="Calibri"/>
        <family val="2"/>
        <scheme val="minor"/>
      </rPr>
      <t xml:space="preserve">Indifférent
</t>
    </r>
    <r>
      <rPr>
        <b/>
        <sz val="9"/>
        <rFont val="Calibri"/>
        <family val="2"/>
        <scheme val="minor"/>
      </rPr>
      <t>D</t>
    </r>
    <r>
      <rPr>
        <sz val="9"/>
        <rFont val="Calibri"/>
        <family val="2"/>
        <scheme val="minor"/>
      </rPr>
      <t>=</t>
    </r>
    <r>
      <rPr>
        <i/>
        <sz val="9"/>
        <rFont val="Calibri"/>
        <family val="2"/>
        <scheme val="minor"/>
      </rPr>
      <t>Oeil dominant</t>
    </r>
    <r>
      <rPr>
        <sz val="9"/>
        <rFont val="Calibri"/>
        <family val="2"/>
        <scheme val="minor"/>
      </rPr>
      <t xml:space="preserve">
</t>
    </r>
    <r>
      <rPr>
        <b/>
        <sz val="9"/>
        <rFont val="Calibri"/>
        <family val="2"/>
        <scheme val="minor"/>
      </rPr>
      <t>N</t>
    </r>
    <r>
      <rPr>
        <sz val="9"/>
        <rFont val="Calibri"/>
        <family val="2"/>
        <scheme val="minor"/>
      </rPr>
      <t>=</t>
    </r>
    <r>
      <rPr>
        <i/>
        <sz val="9"/>
        <rFont val="Calibri"/>
        <family val="2"/>
        <scheme val="minor"/>
      </rPr>
      <t>Oeil non dominant</t>
    </r>
    <r>
      <rPr>
        <sz val="9"/>
        <rFont val="Calibri"/>
        <family val="2"/>
        <scheme val="minor"/>
      </rPr>
      <t xml:space="preserve">
</t>
    </r>
    <r>
      <rPr>
        <sz val="9"/>
        <color theme="9" tint="-0.249977111117893"/>
        <rFont val="Calibri"/>
        <family val="2"/>
        <scheme val="minor"/>
      </rPr>
      <t>Applicable aux verres et aux lentilles</t>
    </r>
  </si>
  <si>
    <t>Indicateur de dominance</t>
  </si>
  <si>
    <r>
      <rPr>
        <b/>
        <sz val="9"/>
        <rFont val="Calibri"/>
        <family val="2"/>
        <scheme val="minor"/>
      </rPr>
      <t>0 ou vide</t>
    </r>
    <r>
      <rPr>
        <sz val="9"/>
        <rFont val="Calibri"/>
        <family val="2"/>
        <scheme val="minor"/>
      </rPr>
      <t>=</t>
    </r>
    <r>
      <rPr>
        <i/>
        <sz val="9"/>
        <rFont val="Calibri"/>
        <family val="2"/>
        <scheme val="minor"/>
      </rPr>
      <t>Indifférent</t>
    </r>
    <r>
      <rPr>
        <sz val="9"/>
        <rFont val="Calibri"/>
        <family val="2"/>
        <scheme val="minor"/>
      </rPr>
      <t xml:space="preserve">
</t>
    </r>
    <r>
      <rPr>
        <b/>
        <sz val="9"/>
        <rFont val="Calibri"/>
        <family val="2"/>
        <scheme val="minor"/>
      </rPr>
      <t>D</t>
    </r>
    <r>
      <rPr>
        <sz val="9"/>
        <rFont val="Calibri"/>
        <family val="2"/>
        <scheme val="minor"/>
      </rPr>
      <t>=</t>
    </r>
    <r>
      <rPr>
        <i/>
        <sz val="9"/>
        <rFont val="Calibri"/>
        <family val="2"/>
        <scheme val="minor"/>
      </rPr>
      <t>Oeil dominant</t>
    </r>
    <r>
      <rPr>
        <sz val="9"/>
        <rFont val="Calibri"/>
        <family val="2"/>
        <scheme val="minor"/>
      </rPr>
      <t xml:space="preserve">
</t>
    </r>
    <r>
      <rPr>
        <b/>
        <sz val="9"/>
        <rFont val="Calibri"/>
        <family val="2"/>
        <scheme val="minor"/>
      </rPr>
      <t>N</t>
    </r>
    <r>
      <rPr>
        <sz val="9"/>
        <rFont val="Calibri"/>
        <family val="2"/>
        <scheme val="minor"/>
      </rPr>
      <t>=</t>
    </r>
    <r>
      <rPr>
        <i/>
        <sz val="9"/>
        <rFont val="Calibri"/>
        <family val="2"/>
        <scheme val="minor"/>
      </rPr>
      <t>Oeil non dominant</t>
    </r>
  </si>
  <si>
    <r>
      <rPr>
        <b/>
        <sz val="9"/>
        <color theme="9" tint="-0.249977111117893"/>
        <rFont val="Calibri"/>
        <family val="2"/>
        <scheme val="minor"/>
      </rPr>
      <t>[SG10]</t>
    </r>
    <r>
      <rPr>
        <sz val="9"/>
        <rFont val="Calibri"/>
        <family val="2"/>
        <scheme val="minor"/>
      </rPr>
      <t xml:space="preserve"> </t>
    </r>
    <r>
      <rPr>
        <b/>
        <sz val="9"/>
        <color rgb="FFFF0000"/>
        <rFont val="Calibri"/>
        <family val="2"/>
        <scheme val="minor"/>
      </rPr>
      <t xml:space="preserve">CPS </t>
    </r>
    <r>
      <rPr>
        <sz val="9"/>
        <rFont val="Calibri"/>
        <family val="2"/>
        <scheme val="minor"/>
      </rPr>
      <t xml:space="preserve">- </t>
    </r>
    <r>
      <rPr>
        <b/>
        <sz val="9"/>
        <color theme="9" tint="-0.249977111117893"/>
        <rFont val="Calibri"/>
        <family val="2"/>
        <scheme val="minor"/>
      </rPr>
      <t>[SG17]</t>
    </r>
    <r>
      <rPr>
        <sz val="9"/>
        <color theme="1"/>
        <rFont val="Calibri"/>
        <family val="2"/>
        <scheme val="minor"/>
      </rPr>
      <t xml:space="preserve"> </t>
    </r>
    <r>
      <rPr>
        <b/>
        <sz val="9"/>
        <color rgb="FFFF0000"/>
        <rFont val="Calibri"/>
        <family val="2"/>
        <scheme val="minor"/>
      </rPr>
      <t>LIN</t>
    </r>
    <r>
      <rPr>
        <sz val="9"/>
        <color theme="1"/>
        <rFont val="Calibri"/>
        <family val="2"/>
        <scheme val="minor"/>
      </rPr>
      <t xml:space="preserve"> </t>
    </r>
    <r>
      <rPr>
        <b/>
        <sz val="9"/>
        <color rgb="FF0070C0"/>
        <rFont val="Calibri"/>
        <family val="2"/>
        <scheme val="minor"/>
      </rPr>
      <t>7083</t>
    </r>
  </si>
  <si>
    <t>MOA 146</t>
  </si>
  <si>
    <t>C516</t>
  </si>
  <si>
    <t>C516.5025</t>
  </si>
  <si>
    <t>Qualifiant du type de montant monétaire</t>
  </si>
  <si>
    <r>
      <t>146</t>
    </r>
    <r>
      <rPr>
        <sz val="9"/>
        <rFont val="Calibri"/>
        <family val="2"/>
        <scheme val="minor"/>
      </rPr>
      <t>=Unit price</t>
    </r>
  </si>
  <si>
    <t>C516.5004</t>
  </si>
  <si>
    <t>Montant monétaire</t>
  </si>
  <si>
    <t>C516.6345</t>
  </si>
  <si>
    <t>Monnaie, en code</t>
  </si>
  <si>
    <t>C516.6343</t>
  </si>
  <si>
    <t>Qualifiant de la monnaie</t>
  </si>
  <si>
    <t>C516.4405</t>
  </si>
  <si>
    <t>Statut, en code</t>
  </si>
  <si>
    <t>Prix unitaire net HT (############0.##)</t>
  </si>
  <si>
    <t>n..35</t>
  </si>
  <si>
    <t xml:space="preserve">Donnée ajoutée dans le corps du message :
- #927A Indicateur de dominance
</t>
  </si>
  <si>
    <r>
      <t xml:space="preserve">Origine de la commande :
</t>
    </r>
    <r>
      <rPr>
        <b/>
        <sz val="9"/>
        <rFont val="Calibri"/>
        <family val="2"/>
        <scheme val="minor"/>
      </rPr>
      <t>0</t>
    </r>
    <r>
      <rPr>
        <sz val="9"/>
        <rFont val="Calibri"/>
        <family val="2"/>
        <scheme val="minor"/>
      </rPr>
      <t>=</t>
    </r>
    <r>
      <rPr>
        <i/>
        <sz val="9"/>
        <rFont val="Calibri"/>
        <family val="2"/>
        <scheme val="minor"/>
      </rPr>
      <t>EDI</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FAX</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Téléphone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Mail</t>
    </r>
    <r>
      <rPr>
        <sz val="9"/>
        <rFont val="Calibri"/>
        <family val="2"/>
        <scheme val="minor"/>
      </rPr>
      <t xml:space="preserve">
</t>
    </r>
    <r>
      <rPr>
        <b/>
        <sz val="9"/>
        <rFont val="Calibri"/>
        <family val="2"/>
        <scheme val="minor"/>
      </rPr>
      <t>4</t>
    </r>
    <r>
      <rPr>
        <sz val="9"/>
        <rFont val="Calibri"/>
        <family val="2"/>
        <scheme val="minor"/>
      </rPr>
      <t>=</t>
    </r>
    <r>
      <rPr>
        <i/>
        <sz val="9"/>
        <rFont val="Calibri"/>
        <family val="2"/>
        <scheme val="minor"/>
      </rPr>
      <t xml:space="preserve">Système de commande du fournisseur
</t>
    </r>
    <r>
      <rPr>
        <b/>
        <sz val="9"/>
        <rFont val="Calibri"/>
        <family val="2"/>
        <scheme val="minor"/>
      </rPr>
      <t>5</t>
    </r>
    <r>
      <rPr>
        <sz val="9"/>
        <rFont val="Calibri"/>
        <family val="2"/>
        <scheme val="minor"/>
      </rPr>
      <t>=</t>
    </r>
    <r>
      <rPr>
        <i/>
        <sz val="9"/>
        <rFont val="Calibri"/>
        <family val="2"/>
        <scheme val="minor"/>
      </rPr>
      <t>Programme de réapprovisionnement automatique (exemples : STARS, SMILE, MORE …)</t>
    </r>
    <r>
      <rPr>
        <sz val="9"/>
        <rFont val="Calibri"/>
        <family val="2"/>
        <scheme val="minor"/>
      </rPr>
      <t xml:space="preserve">
</t>
    </r>
    <r>
      <rPr>
        <b/>
        <sz val="9"/>
        <rFont val="Calibri"/>
        <family val="2"/>
        <scheme val="minor"/>
      </rPr>
      <t>9</t>
    </r>
    <r>
      <rPr>
        <sz val="9"/>
        <rFont val="Calibri"/>
        <family val="2"/>
        <scheme val="minor"/>
      </rPr>
      <t>=</t>
    </r>
    <r>
      <rPr>
        <i/>
        <sz val="9"/>
        <rFont val="Calibri"/>
        <family val="2"/>
        <scheme val="minor"/>
      </rPr>
      <t>Autre</t>
    </r>
  </si>
  <si>
    <t>V1.02</t>
  </si>
  <si>
    <t xml:space="preserve">Modification de la donnée #925 "Type de produit livré", ajout des types :
7=SAV monture
8=SAV instrument
</t>
  </si>
  <si>
    <t xml:space="preserve">Modification de la donnée #939 "Origine de la commande", ajout du cas :
5=Programme de réapprovisionnement automatique
</t>
  </si>
  <si>
    <r>
      <rPr>
        <b/>
        <sz val="9"/>
        <rFont val="Calibri"/>
        <family val="2"/>
        <scheme val="minor"/>
      </rPr>
      <t>0</t>
    </r>
    <r>
      <rPr>
        <sz val="9"/>
        <rFont val="Calibri"/>
        <family val="2"/>
        <scheme val="minor"/>
      </rPr>
      <t>=</t>
    </r>
    <r>
      <rPr>
        <i/>
        <sz val="9"/>
        <rFont val="Calibri"/>
        <family val="2"/>
        <scheme val="minor"/>
      </rPr>
      <t>EDI</t>
    </r>
    <r>
      <rPr>
        <sz val="9"/>
        <rFont val="Calibri"/>
        <family val="2"/>
        <scheme val="minor"/>
      </rPr>
      <t xml:space="preserve">
</t>
    </r>
    <r>
      <rPr>
        <b/>
        <sz val="9"/>
        <rFont val="Calibri"/>
        <family val="2"/>
        <scheme val="minor"/>
      </rPr>
      <t>1</t>
    </r>
    <r>
      <rPr>
        <sz val="9"/>
        <rFont val="Calibri"/>
        <family val="2"/>
        <scheme val="minor"/>
      </rPr>
      <t>=</t>
    </r>
    <r>
      <rPr>
        <i/>
        <sz val="9"/>
        <rFont val="Calibri"/>
        <family val="2"/>
        <scheme val="minor"/>
      </rPr>
      <t>FAX</t>
    </r>
    <r>
      <rPr>
        <sz val="9"/>
        <rFont val="Calibri"/>
        <family val="2"/>
        <scheme val="minor"/>
      </rPr>
      <t xml:space="preserve">
</t>
    </r>
    <r>
      <rPr>
        <b/>
        <sz val="9"/>
        <rFont val="Calibri"/>
        <family val="2"/>
        <scheme val="minor"/>
      </rPr>
      <t>2</t>
    </r>
    <r>
      <rPr>
        <sz val="9"/>
        <rFont val="Calibri"/>
        <family val="2"/>
        <scheme val="minor"/>
      </rPr>
      <t>=</t>
    </r>
    <r>
      <rPr>
        <i/>
        <sz val="9"/>
        <rFont val="Calibri"/>
        <family val="2"/>
        <scheme val="minor"/>
      </rPr>
      <t>Téléphone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Mail</t>
    </r>
    <r>
      <rPr>
        <sz val="9"/>
        <rFont val="Calibri"/>
        <family val="2"/>
        <scheme val="minor"/>
      </rPr>
      <t xml:space="preserve">
</t>
    </r>
    <r>
      <rPr>
        <b/>
        <sz val="9"/>
        <rFont val="Calibri"/>
        <family val="2"/>
        <scheme val="minor"/>
      </rPr>
      <t>4</t>
    </r>
    <r>
      <rPr>
        <sz val="9"/>
        <rFont val="Calibri"/>
        <family val="2"/>
        <scheme val="minor"/>
      </rPr>
      <t>=</t>
    </r>
    <r>
      <rPr>
        <i/>
        <sz val="9"/>
        <rFont val="Calibri"/>
        <family val="2"/>
        <scheme val="minor"/>
      </rPr>
      <t xml:space="preserve">Système de commande du fournisseur
</t>
    </r>
    <r>
      <rPr>
        <b/>
        <sz val="9"/>
        <rFont val="Calibri"/>
        <family val="2"/>
        <scheme val="minor"/>
      </rPr>
      <t>5</t>
    </r>
    <r>
      <rPr>
        <sz val="9"/>
        <rFont val="Calibri"/>
        <family val="2"/>
        <scheme val="minor"/>
      </rPr>
      <t>=</t>
    </r>
    <r>
      <rPr>
        <i/>
        <sz val="9"/>
        <rFont val="Calibri"/>
        <family val="2"/>
        <scheme val="minor"/>
      </rPr>
      <t>Programme de réapprovisionnement automatique</t>
    </r>
    <r>
      <rPr>
        <sz val="9"/>
        <rFont val="Calibri"/>
        <family val="2"/>
        <scheme val="minor"/>
      </rPr>
      <t xml:space="preserve">
</t>
    </r>
    <r>
      <rPr>
        <b/>
        <sz val="9"/>
        <rFont val="Calibri"/>
        <family val="2"/>
        <scheme val="minor"/>
      </rPr>
      <t>9</t>
    </r>
    <r>
      <rPr>
        <sz val="9"/>
        <rFont val="Calibri"/>
        <family val="2"/>
        <scheme val="minor"/>
      </rPr>
      <t>=</t>
    </r>
    <r>
      <rPr>
        <i/>
        <sz val="9"/>
        <rFont val="Calibri"/>
        <family val="2"/>
        <scheme val="minor"/>
      </rPr>
      <t>Autre</t>
    </r>
  </si>
  <si>
    <r>
      <rPr>
        <b/>
        <sz val="11"/>
        <color rgb="FFC00000"/>
        <rFont val="Verdana"/>
        <family val="2"/>
      </rPr>
      <t>Normeyes DESADV</t>
    </r>
    <r>
      <rPr>
        <b/>
        <sz val="11"/>
        <color indexed="10"/>
        <rFont val="Verdana"/>
        <family val="2"/>
      </rPr>
      <t xml:space="preserve"> OPTO34 </t>
    </r>
    <r>
      <rPr>
        <b/>
        <sz val="11"/>
        <color rgb="FF0070C0"/>
        <rFont val="Verdana"/>
        <family val="2"/>
      </rPr>
      <t>- Avis de livraison</t>
    </r>
  </si>
  <si>
    <r>
      <rPr>
        <b/>
        <sz val="11"/>
        <color rgb="FFC00000"/>
        <rFont val="Verdana"/>
        <family val="2"/>
      </rPr>
      <t xml:space="preserve">Normeyes DESADV </t>
    </r>
    <r>
      <rPr>
        <b/>
        <sz val="11"/>
        <color rgb="FFFF0000"/>
        <rFont val="Verdana"/>
        <family val="2"/>
      </rPr>
      <t>OPTO34</t>
    </r>
    <r>
      <rPr>
        <b/>
        <sz val="11"/>
        <color indexed="10"/>
        <rFont val="Verdana"/>
        <family val="2"/>
      </rPr>
      <t xml:space="preserve"> </t>
    </r>
    <r>
      <rPr>
        <b/>
        <sz val="11"/>
        <color rgb="FF0070C0"/>
        <rFont val="Verdana"/>
        <family val="2"/>
      </rPr>
      <t>- Avis de livraison</t>
    </r>
  </si>
  <si>
    <r>
      <rPr>
        <b/>
        <sz val="11"/>
        <color rgb="FFC00000"/>
        <rFont val="Verdana"/>
        <family val="2"/>
      </rPr>
      <t xml:space="preserve">Normeyes DESADV </t>
    </r>
    <r>
      <rPr>
        <b/>
        <sz val="11"/>
        <color rgb="FFFF0000"/>
        <rFont val="Verdana"/>
        <family val="2"/>
      </rPr>
      <t>OPTO34</t>
    </r>
    <r>
      <rPr>
        <b/>
        <sz val="11"/>
        <color theme="4" tint="-0.249977111117893"/>
        <rFont val="Verdana"/>
        <family val="2"/>
      </rPr>
      <t xml:space="preserve"> </t>
    </r>
    <r>
      <rPr>
        <b/>
        <sz val="11"/>
        <color rgb="FF0070C0"/>
        <rFont val="Verdana"/>
        <family val="2"/>
      </rPr>
      <t>- Avis de livraison</t>
    </r>
  </si>
  <si>
    <r>
      <t>1</t>
    </r>
    <r>
      <rPr>
        <sz val="9"/>
        <rFont val="Calibri"/>
        <family val="2"/>
        <scheme val="minor"/>
      </rPr>
      <t>=</t>
    </r>
    <r>
      <rPr>
        <i/>
        <sz val="9"/>
        <rFont val="Calibri"/>
        <family val="2"/>
        <scheme val="minor"/>
      </rPr>
      <t>Verre</t>
    </r>
    <r>
      <rPr>
        <b/>
        <sz val="9"/>
        <rFont val="Calibri"/>
        <family val="2"/>
        <scheme val="minor"/>
      </rPr>
      <t xml:space="preserve">
2</t>
    </r>
    <r>
      <rPr>
        <sz val="9"/>
        <rFont val="Calibri"/>
        <family val="2"/>
        <scheme val="minor"/>
      </rPr>
      <t>=</t>
    </r>
    <r>
      <rPr>
        <i/>
        <sz val="9"/>
        <rFont val="Calibri"/>
        <family val="2"/>
        <scheme val="minor"/>
      </rPr>
      <t>Monture</t>
    </r>
    <r>
      <rPr>
        <sz val="9"/>
        <rFont val="Calibri"/>
        <family val="2"/>
        <scheme val="minor"/>
      </rPr>
      <t xml:space="preserve">
</t>
    </r>
    <r>
      <rPr>
        <b/>
        <sz val="9"/>
        <rFont val="Calibri"/>
        <family val="2"/>
        <scheme val="minor"/>
      </rPr>
      <t>3</t>
    </r>
    <r>
      <rPr>
        <sz val="9"/>
        <rFont val="Calibri"/>
        <family val="2"/>
        <scheme val="minor"/>
      </rPr>
      <t>=</t>
    </r>
    <r>
      <rPr>
        <i/>
        <sz val="9"/>
        <rFont val="Calibri"/>
        <family val="2"/>
        <scheme val="minor"/>
      </rPr>
      <t>Lentille</t>
    </r>
    <r>
      <rPr>
        <sz val="9"/>
        <rFont val="Calibri"/>
        <family val="2"/>
        <scheme val="minor"/>
      </rPr>
      <t xml:space="preserve">
</t>
    </r>
    <r>
      <rPr>
        <b/>
        <sz val="9"/>
        <rFont val="Calibri"/>
        <family val="2"/>
        <scheme val="minor"/>
      </rPr>
      <t>4</t>
    </r>
    <r>
      <rPr>
        <sz val="9"/>
        <rFont val="Calibri"/>
        <family val="2"/>
        <scheme val="minor"/>
      </rPr>
      <t>=</t>
    </r>
    <r>
      <rPr>
        <i/>
        <sz val="9"/>
        <rFont val="Calibri"/>
        <family val="2"/>
        <scheme val="minor"/>
      </rPr>
      <t>Produit d'entretien</t>
    </r>
    <r>
      <rPr>
        <sz val="9"/>
        <rFont val="Calibri"/>
        <family val="2"/>
        <scheme val="minor"/>
      </rPr>
      <t xml:space="preserve">
</t>
    </r>
    <r>
      <rPr>
        <b/>
        <sz val="9"/>
        <rFont val="Calibri"/>
        <family val="2"/>
        <scheme val="minor"/>
      </rPr>
      <t>5</t>
    </r>
    <r>
      <rPr>
        <sz val="9"/>
        <rFont val="Calibri"/>
        <family val="2"/>
        <scheme val="minor"/>
      </rPr>
      <t>=</t>
    </r>
    <r>
      <rPr>
        <i/>
        <sz val="9"/>
        <rFont val="Calibri"/>
        <family val="2"/>
        <scheme val="minor"/>
      </rPr>
      <t>Pack</t>
    </r>
    <r>
      <rPr>
        <sz val="9"/>
        <rFont val="Calibri"/>
        <family val="2"/>
        <scheme val="minor"/>
      </rPr>
      <t xml:space="preserve">
</t>
    </r>
    <r>
      <rPr>
        <b/>
        <sz val="9"/>
        <rFont val="Calibri"/>
        <family val="2"/>
        <scheme val="minor"/>
      </rPr>
      <t>6</t>
    </r>
    <r>
      <rPr>
        <sz val="9"/>
        <rFont val="Calibri"/>
        <family val="2"/>
        <scheme val="minor"/>
      </rPr>
      <t>=</t>
    </r>
    <r>
      <rPr>
        <i/>
        <sz val="9"/>
        <rFont val="Calibri"/>
        <family val="2"/>
        <scheme val="minor"/>
      </rPr>
      <t xml:space="preserve">Accessoire
</t>
    </r>
    <r>
      <rPr>
        <b/>
        <sz val="9"/>
        <rFont val="Calibri"/>
        <family val="2"/>
        <scheme val="minor"/>
      </rPr>
      <t>7</t>
    </r>
    <r>
      <rPr>
        <sz val="9"/>
        <rFont val="Calibri"/>
        <family val="2"/>
        <scheme val="minor"/>
      </rPr>
      <t>=</t>
    </r>
    <r>
      <rPr>
        <i/>
        <sz val="9"/>
        <rFont val="Calibri"/>
        <family val="2"/>
        <scheme val="minor"/>
      </rPr>
      <t xml:space="preserve">SAV monture
</t>
    </r>
    <r>
      <rPr>
        <b/>
        <sz val="9"/>
        <rFont val="Calibri"/>
        <family val="2"/>
        <scheme val="minor"/>
      </rPr>
      <t>8</t>
    </r>
    <r>
      <rPr>
        <sz val="9"/>
        <rFont val="Calibri"/>
        <family val="2"/>
        <scheme val="minor"/>
      </rPr>
      <t>=</t>
    </r>
    <r>
      <rPr>
        <i/>
        <sz val="9"/>
        <rFont val="Calibri"/>
        <family val="2"/>
        <scheme val="minor"/>
      </rPr>
      <t>SAV instrument</t>
    </r>
    <r>
      <rPr>
        <sz val="9"/>
        <rFont val="Calibri"/>
        <family val="2"/>
        <scheme val="minor"/>
      </rPr>
      <t xml:space="preserve">
</t>
    </r>
    <r>
      <rPr>
        <b/>
        <sz val="9"/>
        <rFont val="Calibri"/>
        <family val="2"/>
        <scheme val="minor"/>
      </rPr>
      <t>9</t>
    </r>
    <r>
      <rPr>
        <sz val="9"/>
        <rFont val="Calibri"/>
        <family val="2"/>
        <scheme val="minor"/>
      </rPr>
      <t>=</t>
    </r>
    <r>
      <rPr>
        <i/>
        <sz val="9"/>
        <rFont val="Calibri"/>
        <family val="2"/>
        <scheme val="minor"/>
      </rPr>
      <t>Autre</t>
    </r>
  </si>
  <si>
    <t>Verres : Code diamètre du verre tel que défini dans le catalogue
Lentilles : Diamètre externe en mm (#0.#, Min=5, Max=40)</t>
  </si>
  <si>
    <r>
      <rPr>
        <b/>
        <sz val="9"/>
        <color rgb="FFC00000"/>
        <rFont val="Calibri"/>
        <family val="2"/>
        <scheme val="minor"/>
      </rPr>
      <t>Requis</t>
    </r>
    <r>
      <rPr>
        <b/>
        <sz val="9"/>
        <color theme="9" tint="-0.249977111117893"/>
        <rFont val="Calibri"/>
        <family val="2"/>
        <scheme val="minor"/>
      </rPr>
      <t xml:space="preserve"> pour verres et lentilles</t>
    </r>
    <r>
      <rPr>
        <sz val="9"/>
        <rFont val="Calibri"/>
        <family val="2"/>
        <scheme val="minor"/>
      </rPr>
      <t xml:space="preserve">
Verres : Code diamètre du verre tel que défini dans le catalogue
Lentilles : Diamètre externe en mm (#0.#, Min=5, Max=40)</t>
    </r>
  </si>
  <si>
    <t>Verres et lentilles : Valeur de la sphère mesurée en dioptries (-#0.##)</t>
  </si>
  <si>
    <r>
      <rPr>
        <b/>
        <sz val="9"/>
        <color theme="9" tint="-0.249977111117893"/>
        <rFont val="Calibri"/>
        <family val="2"/>
        <scheme val="minor"/>
      </rPr>
      <t>Optionnel pour verres et lentilles</t>
    </r>
    <r>
      <rPr>
        <sz val="9"/>
        <rFont val="Calibri"/>
        <family val="2"/>
        <scheme val="minor"/>
      </rPr>
      <t xml:space="preserve">
Valeur de la sphère mesurée en dioptries (-#0.##)</t>
    </r>
  </si>
  <si>
    <r>
      <rPr>
        <b/>
        <sz val="9"/>
        <color theme="9" tint="-0.249977111117893"/>
        <rFont val="Calibri"/>
        <family val="2"/>
        <scheme val="minor"/>
      </rPr>
      <t xml:space="preserve">Optionnel pour verres, </t>
    </r>
    <r>
      <rPr>
        <b/>
        <sz val="9"/>
        <color rgb="FFC00000"/>
        <rFont val="Calibri"/>
        <family val="2"/>
        <scheme val="minor"/>
      </rPr>
      <t>Requis</t>
    </r>
    <r>
      <rPr>
        <b/>
        <sz val="9"/>
        <color theme="9" tint="-0.249977111117893"/>
        <rFont val="Calibri"/>
        <family val="2"/>
        <scheme val="minor"/>
      </rPr>
      <t xml:space="preserve"> pour les lentilles</t>
    </r>
    <r>
      <rPr>
        <sz val="9"/>
        <rFont val="Calibri"/>
        <family val="2"/>
        <scheme val="minor"/>
      </rPr>
      <t xml:space="preserve">
Verres : Valeur du cylindre (-#0.##, Min=-15, Max=15)
Lentilles : Valeur du cylindre externe (-#0.##, Min=-15, Max=15)</t>
    </r>
  </si>
  <si>
    <t>Verres et lentilles : Valeur du cylindre mesuré en dioptries (-#0.##)</t>
  </si>
  <si>
    <r>
      <rPr>
        <b/>
        <sz val="9"/>
        <color theme="9" tint="-0.249977111117893"/>
        <rFont val="Calibri"/>
        <family val="2"/>
        <scheme val="minor"/>
      </rPr>
      <t>Optionnel pour verres et lentilles</t>
    </r>
    <r>
      <rPr>
        <sz val="9"/>
        <rFont val="Calibri"/>
        <family val="2"/>
        <scheme val="minor"/>
      </rPr>
      <t xml:space="preserve">
Valeur du cylindre mesuré en dioptries (-#0.##)</t>
    </r>
  </si>
  <si>
    <t>an..15
n..2.1</t>
  </si>
  <si>
    <r>
      <rPr>
        <b/>
        <strike/>
        <sz val="9"/>
        <color theme="9" tint="-0.249977111117893"/>
        <rFont val="Calibri"/>
        <family val="2"/>
        <scheme val="minor"/>
      </rPr>
      <t>[SG10]</t>
    </r>
    <r>
      <rPr>
        <strike/>
        <sz val="9"/>
        <rFont val="Calibri"/>
        <family val="2"/>
        <scheme val="minor"/>
      </rPr>
      <t xml:space="preserve"> </t>
    </r>
    <r>
      <rPr>
        <b/>
        <strike/>
        <sz val="9"/>
        <color rgb="FFFF0000"/>
        <rFont val="Calibri"/>
        <family val="2"/>
        <scheme val="minor"/>
      </rPr>
      <t xml:space="preserve">CPS </t>
    </r>
    <r>
      <rPr>
        <strike/>
        <sz val="9"/>
        <rFont val="Calibri"/>
        <family val="2"/>
        <scheme val="minor"/>
      </rPr>
      <t xml:space="preserve">- </t>
    </r>
    <r>
      <rPr>
        <b/>
        <strike/>
        <sz val="9"/>
        <color theme="9" tint="-0.249977111117893"/>
        <rFont val="Calibri"/>
        <family val="2"/>
        <scheme val="minor"/>
      </rPr>
      <t>[SG17]</t>
    </r>
    <r>
      <rPr>
        <strike/>
        <sz val="9"/>
        <color theme="1"/>
        <rFont val="Calibri"/>
        <family val="2"/>
        <scheme val="minor"/>
      </rPr>
      <t xml:space="preserve"> </t>
    </r>
    <r>
      <rPr>
        <b/>
        <strike/>
        <sz val="9"/>
        <color rgb="FFFF0000"/>
        <rFont val="Calibri"/>
        <family val="2"/>
        <scheme val="minor"/>
      </rPr>
      <t>LIN</t>
    </r>
    <r>
      <rPr>
        <strike/>
        <sz val="9"/>
        <color theme="1"/>
        <rFont val="Calibri"/>
        <family val="2"/>
        <scheme val="minor"/>
      </rPr>
      <t xml:space="preserve"> - </t>
    </r>
    <r>
      <rPr>
        <b/>
        <strike/>
        <sz val="9"/>
        <color rgb="FFFF0000"/>
        <rFont val="Calibri"/>
        <family val="2"/>
        <scheme val="minor"/>
      </rPr>
      <t>NAD</t>
    </r>
    <r>
      <rPr>
        <strike/>
        <sz val="9"/>
        <color theme="1"/>
        <rFont val="Calibri"/>
        <family val="2"/>
        <scheme val="minor"/>
      </rPr>
      <t xml:space="preserve"> (</t>
    </r>
    <r>
      <rPr>
        <strike/>
        <sz val="9"/>
        <color rgb="FF0070C0"/>
        <rFont val="Calibri"/>
        <family val="2"/>
        <scheme val="minor"/>
      </rPr>
      <t>3035</t>
    </r>
    <r>
      <rPr>
        <strike/>
        <sz val="9"/>
        <color theme="1"/>
        <rFont val="Calibri"/>
        <family val="2"/>
        <scheme val="minor"/>
      </rPr>
      <t>=</t>
    </r>
    <r>
      <rPr>
        <b/>
        <strike/>
        <sz val="9"/>
        <color theme="1"/>
        <rFont val="Calibri"/>
        <family val="2"/>
        <scheme val="minor"/>
      </rPr>
      <t>UD</t>
    </r>
    <r>
      <rPr>
        <strike/>
        <sz val="9"/>
        <color theme="1"/>
        <rFont val="Calibri"/>
        <family val="2"/>
        <scheme val="minor"/>
      </rPr>
      <t xml:space="preserve">) </t>
    </r>
    <r>
      <rPr>
        <b/>
        <strike/>
        <sz val="9"/>
        <color rgb="FF0070C0"/>
        <rFont val="Calibri"/>
        <family val="2"/>
        <scheme val="minor"/>
      </rPr>
      <t>C080.3036#1</t>
    </r>
  </si>
  <si>
    <r>
      <rPr>
        <b/>
        <strike/>
        <sz val="9"/>
        <color theme="9" tint="-0.249977111117893"/>
        <rFont val="Calibri"/>
        <family val="2"/>
        <scheme val="minor"/>
      </rPr>
      <t>[SG10]</t>
    </r>
    <r>
      <rPr>
        <strike/>
        <sz val="9"/>
        <rFont val="Calibri"/>
        <family val="2"/>
        <scheme val="minor"/>
      </rPr>
      <t xml:space="preserve"> </t>
    </r>
    <r>
      <rPr>
        <b/>
        <strike/>
        <sz val="9"/>
        <color rgb="FFFF0000"/>
        <rFont val="Calibri"/>
        <family val="2"/>
        <scheme val="minor"/>
      </rPr>
      <t xml:space="preserve">CPS </t>
    </r>
    <r>
      <rPr>
        <strike/>
        <sz val="9"/>
        <rFont val="Calibri"/>
        <family val="2"/>
        <scheme val="minor"/>
      </rPr>
      <t xml:space="preserve">- </t>
    </r>
    <r>
      <rPr>
        <b/>
        <strike/>
        <sz val="9"/>
        <color theme="9" tint="-0.249977111117893"/>
        <rFont val="Calibri"/>
        <family val="2"/>
        <scheme val="minor"/>
      </rPr>
      <t>[SG17]</t>
    </r>
    <r>
      <rPr>
        <strike/>
        <sz val="9"/>
        <color theme="1"/>
        <rFont val="Calibri"/>
        <family val="2"/>
        <scheme val="minor"/>
      </rPr>
      <t xml:space="preserve"> </t>
    </r>
    <r>
      <rPr>
        <b/>
        <strike/>
        <sz val="9"/>
        <color rgb="FFFF0000"/>
        <rFont val="Calibri"/>
        <family val="2"/>
        <scheme val="minor"/>
      </rPr>
      <t>LIN</t>
    </r>
    <r>
      <rPr>
        <strike/>
        <sz val="9"/>
        <color theme="1"/>
        <rFont val="Calibri"/>
        <family val="2"/>
        <scheme val="minor"/>
      </rPr>
      <t xml:space="preserve"> - </t>
    </r>
    <r>
      <rPr>
        <b/>
        <strike/>
        <sz val="9"/>
        <color rgb="FFFF0000"/>
        <rFont val="Calibri"/>
        <family val="2"/>
        <scheme val="minor"/>
      </rPr>
      <t>NAD</t>
    </r>
    <r>
      <rPr>
        <strike/>
        <sz val="9"/>
        <color theme="1"/>
        <rFont val="Calibri"/>
        <family val="2"/>
        <scheme val="minor"/>
      </rPr>
      <t xml:space="preserve"> (</t>
    </r>
    <r>
      <rPr>
        <strike/>
        <sz val="9"/>
        <color rgb="FF0070C0"/>
        <rFont val="Calibri"/>
        <family val="2"/>
        <scheme val="minor"/>
      </rPr>
      <t>3035</t>
    </r>
    <r>
      <rPr>
        <strike/>
        <sz val="9"/>
        <color theme="1"/>
        <rFont val="Calibri"/>
        <family val="2"/>
        <scheme val="minor"/>
      </rPr>
      <t>=</t>
    </r>
    <r>
      <rPr>
        <b/>
        <strike/>
        <sz val="9"/>
        <color theme="1"/>
        <rFont val="Calibri"/>
        <family val="2"/>
        <scheme val="minor"/>
      </rPr>
      <t>UD</t>
    </r>
    <r>
      <rPr>
        <strike/>
        <sz val="9"/>
        <color theme="1"/>
        <rFont val="Calibri"/>
        <family val="2"/>
        <scheme val="minor"/>
      </rPr>
      <t xml:space="preserve">) </t>
    </r>
    <r>
      <rPr>
        <b/>
        <strike/>
        <sz val="9"/>
        <color rgb="FF0070C0"/>
        <rFont val="Calibri"/>
        <family val="2"/>
        <scheme val="minor"/>
      </rPr>
      <t>C080.3036#2</t>
    </r>
  </si>
  <si>
    <r>
      <rPr>
        <b/>
        <strike/>
        <sz val="9"/>
        <color theme="9" tint="-0.249977111117893"/>
        <rFont val="Calibri"/>
        <family val="2"/>
        <scheme val="minor"/>
      </rPr>
      <t>[SG10]</t>
    </r>
    <r>
      <rPr>
        <strike/>
        <sz val="9"/>
        <rFont val="Calibri"/>
        <family val="2"/>
        <scheme val="minor"/>
      </rPr>
      <t xml:space="preserve"> </t>
    </r>
    <r>
      <rPr>
        <b/>
        <strike/>
        <sz val="9"/>
        <color rgb="FFFF0000"/>
        <rFont val="Calibri"/>
        <family val="2"/>
        <scheme val="minor"/>
      </rPr>
      <t xml:space="preserve">CPS </t>
    </r>
    <r>
      <rPr>
        <strike/>
        <sz val="9"/>
        <rFont val="Calibri"/>
        <family val="2"/>
        <scheme val="minor"/>
      </rPr>
      <t xml:space="preserve">- </t>
    </r>
    <r>
      <rPr>
        <b/>
        <strike/>
        <sz val="9"/>
        <color theme="9" tint="-0.249977111117893"/>
        <rFont val="Calibri"/>
        <family val="2"/>
        <scheme val="minor"/>
      </rPr>
      <t>[SG17]</t>
    </r>
    <r>
      <rPr>
        <strike/>
        <sz val="9"/>
        <color theme="1"/>
        <rFont val="Calibri"/>
        <family val="2"/>
        <scheme val="minor"/>
      </rPr>
      <t xml:space="preserve"> </t>
    </r>
    <r>
      <rPr>
        <b/>
        <strike/>
        <sz val="9"/>
        <color rgb="FFFF0000"/>
        <rFont val="Calibri"/>
        <family val="2"/>
        <scheme val="minor"/>
      </rPr>
      <t>LIN</t>
    </r>
    <r>
      <rPr>
        <strike/>
        <sz val="9"/>
        <color theme="1"/>
        <rFont val="Calibri"/>
        <family val="2"/>
        <scheme val="minor"/>
      </rPr>
      <t xml:space="preserve"> - </t>
    </r>
    <r>
      <rPr>
        <b/>
        <strike/>
        <sz val="9"/>
        <color theme="9" tint="-0.249977111117893"/>
        <rFont val="Calibri"/>
        <family val="2"/>
        <scheme val="minor"/>
      </rPr>
      <t>[SG25]</t>
    </r>
    <r>
      <rPr>
        <strike/>
        <sz val="9"/>
        <color theme="1"/>
        <rFont val="Calibri"/>
        <family val="2"/>
        <scheme val="minor"/>
      </rPr>
      <t xml:space="preserve"> </t>
    </r>
    <r>
      <rPr>
        <b/>
        <strike/>
        <sz val="9"/>
        <color rgb="FFFF0000"/>
        <rFont val="Calibri"/>
        <family val="2"/>
        <scheme val="minor"/>
      </rPr>
      <t>QVR</t>
    </r>
    <r>
      <rPr>
        <strike/>
        <sz val="9"/>
        <color theme="1"/>
        <rFont val="Calibri"/>
        <family val="2"/>
        <scheme val="minor"/>
      </rPr>
      <t xml:space="preserve"> (</t>
    </r>
    <r>
      <rPr>
        <strike/>
        <sz val="9"/>
        <color rgb="FF0070C0"/>
        <rFont val="Calibri"/>
        <family val="2"/>
        <scheme val="minor"/>
      </rPr>
      <t>4221</t>
    </r>
    <r>
      <rPr>
        <strike/>
        <sz val="9"/>
        <color theme="1"/>
        <rFont val="Calibri"/>
        <family val="2"/>
        <scheme val="minor"/>
      </rPr>
      <t>=</t>
    </r>
    <r>
      <rPr>
        <b/>
        <strike/>
        <sz val="9"/>
        <color theme="1"/>
        <rFont val="Calibri"/>
        <family val="2"/>
        <scheme val="minor"/>
      </rPr>
      <t>CK</t>
    </r>
    <r>
      <rPr>
        <strike/>
        <sz val="9"/>
        <color theme="1"/>
        <rFont val="Calibri"/>
        <family val="2"/>
        <scheme val="minor"/>
      </rPr>
      <t xml:space="preserve">) </t>
    </r>
    <r>
      <rPr>
        <b/>
        <strike/>
        <sz val="9"/>
        <color rgb="FF0070C0"/>
        <rFont val="Calibri"/>
        <family val="2"/>
        <scheme val="minor"/>
      </rPr>
      <t>C279.6064</t>
    </r>
  </si>
  <si>
    <r>
      <rPr>
        <b/>
        <strike/>
        <sz val="9"/>
        <color theme="9" tint="-0.249977111117893"/>
        <rFont val="Calibri"/>
        <family val="2"/>
        <scheme val="minor"/>
      </rPr>
      <t>[SG10]</t>
    </r>
    <r>
      <rPr>
        <strike/>
        <sz val="9"/>
        <rFont val="Calibri"/>
        <family val="2"/>
        <scheme val="minor"/>
      </rPr>
      <t xml:space="preserve"> </t>
    </r>
    <r>
      <rPr>
        <b/>
        <strike/>
        <sz val="9"/>
        <color rgb="FFFF0000"/>
        <rFont val="Calibri"/>
        <family val="2"/>
        <scheme val="minor"/>
      </rPr>
      <t xml:space="preserve">CPS </t>
    </r>
    <r>
      <rPr>
        <strike/>
        <sz val="9"/>
        <rFont val="Calibri"/>
        <family val="2"/>
        <scheme val="minor"/>
      </rPr>
      <t xml:space="preserve">- </t>
    </r>
    <r>
      <rPr>
        <b/>
        <strike/>
        <sz val="9"/>
        <color theme="9" tint="-0.249977111117893"/>
        <rFont val="Calibri"/>
        <family val="2"/>
        <scheme val="minor"/>
      </rPr>
      <t>[SG17]</t>
    </r>
    <r>
      <rPr>
        <strike/>
        <sz val="9"/>
        <color theme="1"/>
        <rFont val="Calibri"/>
        <family val="2"/>
        <scheme val="minor"/>
      </rPr>
      <t xml:space="preserve"> </t>
    </r>
    <r>
      <rPr>
        <b/>
        <strike/>
        <sz val="9"/>
        <color rgb="FFFF0000"/>
        <rFont val="Calibri"/>
        <family val="2"/>
        <scheme val="minor"/>
      </rPr>
      <t>LIN</t>
    </r>
    <r>
      <rPr>
        <strike/>
        <sz val="9"/>
        <color theme="1"/>
        <rFont val="Calibri"/>
        <family val="2"/>
        <scheme val="minor"/>
      </rPr>
      <t xml:space="preserve"> - </t>
    </r>
    <r>
      <rPr>
        <b/>
        <strike/>
        <sz val="9"/>
        <color theme="9" tint="-0.249977111117893"/>
        <rFont val="Calibri"/>
        <family val="2"/>
        <scheme val="minor"/>
      </rPr>
      <t>[SG25]</t>
    </r>
    <r>
      <rPr>
        <strike/>
        <sz val="9"/>
        <color theme="1"/>
        <rFont val="Calibri"/>
        <family val="2"/>
        <scheme val="minor"/>
      </rPr>
      <t xml:space="preserve"> </t>
    </r>
    <r>
      <rPr>
        <b/>
        <strike/>
        <sz val="9"/>
        <color rgb="FFFF0000"/>
        <rFont val="Calibri"/>
        <family val="2"/>
        <scheme val="minor"/>
      </rPr>
      <t>QVR</t>
    </r>
    <r>
      <rPr>
        <strike/>
        <sz val="9"/>
        <color theme="1"/>
        <rFont val="Calibri"/>
        <family val="2"/>
        <scheme val="minor"/>
      </rPr>
      <t xml:space="preserve"> (</t>
    </r>
    <r>
      <rPr>
        <strike/>
        <sz val="9"/>
        <color rgb="FF0070C0"/>
        <rFont val="Calibri"/>
        <family val="2"/>
        <scheme val="minor"/>
      </rPr>
      <t>4221</t>
    </r>
    <r>
      <rPr>
        <strike/>
        <sz val="9"/>
        <color theme="1"/>
        <rFont val="Calibri"/>
        <family val="2"/>
        <scheme val="minor"/>
      </rPr>
      <t>=</t>
    </r>
    <r>
      <rPr>
        <b/>
        <strike/>
        <sz val="9"/>
        <color theme="1"/>
        <rFont val="Calibri"/>
        <family val="2"/>
        <scheme val="minor"/>
      </rPr>
      <t>CN</t>
    </r>
    <r>
      <rPr>
        <strike/>
        <sz val="9"/>
        <color theme="1"/>
        <rFont val="Calibri"/>
        <family val="2"/>
        <scheme val="minor"/>
      </rPr>
      <t xml:space="preserve">) </t>
    </r>
    <r>
      <rPr>
        <b/>
        <strike/>
        <sz val="9"/>
        <color rgb="FF0070C0"/>
        <rFont val="Calibri"/>
        <family val="2"/>
        <scheme val="minor"/>
      </rPr>
      <t>C279.6064</t>
    </r>
  </si>
  <si>
    <t>Optionnel, uniquement si #851 est renseignée</t>
  </si>
  <si>
    <t>Optionnel, uniquement si #861 est renseignée</t>
  </si>
  <si>
    <t>Optionnel, uniquement si #9611 st renseignée</t>
  </si>
  <si>
    <t>Optionnel, uniquement si #9621 st renseignée</t>
  </si>
  <si>
    <t>V1.03</t>
  </si>
  <si>
    <t>3.022 Informations additionnelles</t>
  </si>
  <si>
    <t>3.023 Prix unitaire net HT</t>
  </si>
  <si>
    <t>3.024 Type d'équipement</t>
  </si>
  <si>
    <t>3.025 N° de commande (acheteur)</t>
  </si>
  <si>
    <t>3.026 Date/heure de la commande</t>
  </si>
  <si>
    <t>3.027 N° de commande (vendeur)</t>
  </si>
  <si>
    <t>3.028 Référence du dossier opticien</t>
  </si>
  <si>
    <t>3.029 N° de lot</t>
  </si>
  <si>
    <t>3.030 Date de péremption</t>
  </si>
  <si>
    <t>Montant total des articles/produits expédiés (############0.##)</t>
  </si>
  <si>
    <t>n..13..2 (############0.##)</t>
  </si>
  <si>
    <t>Verres : an..15
Lentilles : n..2..1 (#0.#)</t>
  </si>
  <si>
    <t>n..2..2 (#0.##)</t>
  </si>
  <si>
    <t>n(-)..2..2 (-#0.##)</t>
  </si>
  <si>
    <t>n..3 (##0)</t>
  </si>
  <si>
    <t>n1..2 (0.##)</t>
  </si>
  <si>
    <t>n..14 (#############0)</t>
  </si>
  <si>
    <t>Suppression des données nominatives :
- #940 Nom du porteur auquel le produit livré est destiné
- #941 Prénom du porteur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</si>
</sst>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0"/>
      <name val="Arial"/>
    </font>
    <font>
      <sz val="11"/>
      <color theme="1"/>
      <name val="Calibri"/>
      <family val="2"/>
      <scheme val="minor"/>
    </font>
    <font>
      <sz val="8"/>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Times New Roman"/>
      <family val="1"/>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name val="Courier New"/>
      <family val="3"/>
    </font>
    <font>
      <sz val="10"/>
      <name val="Times New Roman"/>
      <family val="1"/>
    </font>
    <font>
      <sz val="10"/>
      <name val="Calibri"/>
      <family val="2"/>
      <scheme val="minor"/>
    </font>
    <font>
      <sz val="9"/>
      <name val="Calibri"/>
      <family val="2"/>
      <scheme val="minor"/>
    </font>
    <font>
      <b/>
      <sz val="9"/>
      <name val="Calibri"/>
      <family val="2"/>
      <scheme val="minor"/>
    </font>
    <font>
      <b/>
      <sz val="9"/>
      <color rgb="FFC00000"/>
      <name val="Calibri"/>
      <family val="2"/>
      <scheme val="minor"/>
    </font>
    <font>
      <sz val="9"/>
      <color indexed="9"/>
      <name val="Calibri"/>
      <family val="2"/>
      <scheme val="minor"/>
    </font>
    <font>
      <sz val="9"/>
      <color indexed="43"/>
      <name val="Calibri"/>
      <family val="2"/>
      <scheme val="minor"/>
    </font>
    <font>
      <sz val="9"/>
      <color theme="0"/>
      <name val="Calibri"/>
      <family val="2"/>
      <scheme val="minor"/>
    </font>
    <font>
      <i/>
      <sz val="9"/>
      <name val="Calibri"/>
      <family val="2"/>
      <scheme val="minor"/>
    </font>
    <font>
      <b/>
      <sz val="11"/>
      <color rgb="FFC00000"/>
      <name val="Calibri"/>
      <family val="2"/>
      <scheme val="minor"/>
    </font>
    <font>
      <b/>
      <sz val="10"/>
      <name val="Calibri"/>
      <family val="2"/>
      <scheme val="minor"/>
    </font>
    <font>
      <b/>
      <sz val="10"/>
      <color theme="0"/>
      <name val="Calibri"/>
      <family val="2"/>
      <scheme val="minor"/>
    </font>
    <font>
      <sz val="9"/>
      <color indexed="55"/>
      <name val="Calibri"/>
      <family val="2"/>
      <scheme val="minor"/>
    </font>
    <font>
      <sz val="8"/>
      <name val="Calibri"/>
      <family val="2"/>
      <scheme val="minor"/>
    </font>
    <font>
      <b/>
      <sz val="8"/>
      <name val="Calibri"/>
      <family val="2"/>
      <scheme val="minor"/>
    </font>
    <font>
      <sz val="8"/>
      <color indexed="55"/>
      <name val="Calibri"/>
      <family val="2"/>
      <scheme val="minor"/>
    </font>
    <font>
      <b/>
      <sz val="9"/>
      <color indexed="55"/>
      <name val="Calibri"/>
      <family val="2"/>
      <scheme val="minor"/>
    </font>
    <font>
      <b/>
      <sz val="11"/>
      <name val="Verdana"/>
      <family val="2"/>
    </font>
    <font>
      <b/>
      <sz val="11"/>
      <color indexed="10"/>
      <name val="Verdana"/>
      <family val="2"/>
    </font>
    <font>
      <b/>
      <sz val="11"/>
      <color rgb="FFC00000"/>
      <name val="Verdana"/>
      <family val="2"/>
    </font>
    <font>
      <b/>
      <sz val="11"/>
      <color rgb="FF0070C0"/>
      <name val="Verdana"/>
      <family val="2"/>
    </font>
    <font>
      <b/>
      <sz val="10"/>
      <name val="Verdana"/>
      <family val="2"/>
    </font>
    <font>
      <b/>
      <sz val="11"/>
      <color theme="4" tint="-0.249977111117893"/>
      <name val="Verdana"/>
      <family val="2"/>
    </font>
    <font>
      <b/>
      <sz val="9"/>
      <color rgb="FF0070C0"/>
      <name val="Calibri"/>
      <family val="2"/>
      <scheme val="minor"/>
    </font>
    <font>
      <b/>
      <sz val="10"/>
      <color rgb="FF0070C0"/>
      <name val="Calibri"/>
      <family val="2"/>
      <scheme val="minor"/>
    </font>
    <font>
      <b/>
      <sz val="10"/>
      <color rgb="FFC00000"/>
      <name val="Calibri"/>
      <family val="2"/>
      <scheme val="minor"/>
    </font>
    <font>
      <b/>
      <sz val="12"/>
      <name val="Calibri"/>
      <family val="2"/>
      <scheme val="minor"/>
    </font>
    <font>
      <sz val="8"/>
      <color theme="0" tint="-0.499984740745262"/>
      <name val="Calibri"/>
      <family val="2"/>
      <scheme val="minor"/>
    </font>
    <font>
      <b/>
      <sz val="9"/>
      <color indexed="22"/>
      <name val="Calibri"/>
      <family val="2"/>
      <scheme val="minor"/>
    </font>
    <font>
      <sz val="9"/>
      <color indexed="22"/>
      <name val="Calibri"/>
      <family val="2"/>
      <scheme val="minor"/>
    </font>
    <font>
      <sz val="10"/>
      <name val="Verdana"/>
      <family val="2"/>
    </font>
    <font>
      <b/>
      <sz val="9"/>
      <color rgb="FFFFFFFF"/>
      <name val="Verdana"/>
      <family val="2"/>
    </font>
    <font>
      <sz val="9"/>
      <color rgb="FF595959"/>
      <name val="Verdana"/>
      <family val="2"/>
    </font>
    <font>
      <sz val="9"/>
      <color rgb="FFFFFFFF"/>
      <name val="Verdana"/>
      <family val="2"/>
    </font>
    <font>
      <sz val="9"/>
      <color rgb="FF0066C0"/>
      <name val="Verdana"/>
      <family val="2"/>
    </font>
    <font>
      <i/>
      <sz val="9"/>
      <color rgb="FF595959"/>
      <name val="Verdana"/>
      <family val="2"/>
    </font>
    <font>
      <b/>
      <sz val="10"/>
      <color theme="9" tint="-0.249977111117893"/>
      <name val="Calibri"/>
      <family val="2"/>
      <scheme val="minor"/>
    </font>
    <font>
      <b/>
      <sz val="10"/>
      <color indexed="9"/>
      <name val="Calibri"/>
      <family val="2"/>
      <scheme val="minor"/>
    </font>
    <font>
      <u/>
      <sz val="10"/>
      <color indexed="12"/>
      <name val="Arial"/>
      <family val="2"/>
    </font>
    <font>
      <sz val="10"/>
      <name val="Times New Roman"/>
      <family val="1"/>
    </font>
    <font>
      <sz val="9"/>
      <color theme="1"/>
      <name val="Calibri"/>
      <family val="2"/>
      <scheme val="minor"/>
    </font>
    <font>
      <b/>
      <sz val="9"/>
      <color theme="9" tint="-0.249977111117893"/>
      <name val="Calibri"/>
      <family val="2"/>
      <scheme val="minor"/>
    </font>
    <font>
      <b/>
      <sz val="9"/>
      <color rgb="FFFF0000"/>
      <name val="Calibri"/>
      <family val="2"/>
      <scheme val="minor"/>
    </font>
    <font>
      <sz val="9"/>
      <color rgb="FF0070C0"/>
      <name val="Calibri"/>
      <family val="2"/>
      <scheme val="minor"/>
    </font>
    <font>
      <b/>
      <sz val="9"/>
      <color theme="1"/>
      <name val="Calibri"/>
      <family val="2"/>
      <scheme val="minor"/>
    </font>
    <font>
      <b/>
      <sz val="11"/>
      <color rgb="FFFF0000"/>
      <name val="Verdana"/>
      <family val="2"/>
    </font>
    <font>
      <sz val="9"/>
      <color theme="9" tint="-0.249977111117893"/>
      <name val="Calibri"/>
      <family val="2"/>
      <scheme val="minor"/>
    </font>
    <font>
      <b/>
      <sz val="9"/>
      <color theme="0"/>
      <name val="Calibri"/>
      <family val="2"/>
      <scheme val="minor"/>
    </font>
    <font>
      <strike/>
      <sz val="9"/>
      <name val="Calibri"/>
      <family val="2"/>
      <scheme val="minor"/>
    </font>
    <font>
      <b/>
      <i/>
      <sz val="9"/>
      <name val="Calibri"/>
      <family val="2"/>
      <scheme val="minor"/>
    </font>
    <font>
      <b/>
      <strike/>
      <sz val="9"/>
      <color rgb="FFC00000"/>
      <name val="Calibri"/>
      <family val="2"/>
      <scheme val="minor"/>
    </font>
    <font>
      <b/>
      <strike/>
      <sz val="9"/>
      <name val="Calibri"/>
      <family val="2"/>
      <scheme val="minor"/>
    </font>
    <font>
      <b/>
      <strike/>
      <sz val="9"/>
      <color theme="9" tint="-0.249977111117893"/>
      <name val="Calibri"/>
      <family val="2"/>
      <scheme val="minor"/>
    </font>
    <font>
      <b/>
      <strike/>
      <sz val="9"/>
      <color rgb="FFFF0000"/>
      <name val="Calibri"/>
      <family val="2"/>
      <scheme val="minor"/>
    </font>
    <font>
      <strike/>
      <sz val="9"/>
      <color theme="1"/>
      <name val="Calibri"/>
      <family val="2"/>
      <scheme val="minor"/>
    </font>
    <font>
      <strike/>
      <sz val="9"/>
      <color rgb="FF0070C0"/>
      <name val="Calibri"/>
      <family val="2"/>
      <scheme val="minor"/>
    </font>
    <font>
      <b/>
      <strike/>
      <sz val="9"/>
      <color theme="1"/>
      <name val="Calibri"/>
      <family val="2"/>
      <scheme val="minor"/>
    </font>
    <font>
      <b/>
      <strike/>
      <sz val="9"/>
      <color rgb="FF0070C0"/>
      <name val="Calibri"/>
      <family val="2"/>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3"/>
        <bgColor indexed="64"/>
      </patternFill>
    </fill>
    <fill>
      <patternFill patternType="solid">
        <fgColor indexed="5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DAEEF3"/>
        <bgColor indexed="64"/>
      </patternFill>
    </fill>
    <fill>
      <patternFill patternType="solid">
        <fgColor rgb="FF0066C0"/>
        <bgColor indexed="64"/>
      </patternFill>
    </fill>
    <fill>
      <patternFill patternType="solid">
        <fgColor rgb="FF00B0F0"/>
        <bgColor indexed="64"/>
      </patternFill>
    </fill>
    <fill>
      <patternFill patternType="solid">
        <fgColor rgb="FFD9D9D9"/>
        <bgColor indexed="64"/>
      </patternFill>
    </fill>
    <fill>
      <patternFill patternType="solid">
        <fgColor theme="0" tint="-0.14993743705557422"/>
        <bgColor indexed="64"/>
      </patternFill>
    </fill>
    <fill>
      <patternFill patternType="solid">
        <fgColor theme="9" tint="0.39997558519241921"/>
        <bgColor indexed="64"/>
      </patternFill>
    </fill>
    <fill>
      <patternFill patternType="solid">
        <fgColor rgb="FFFFFF99"/>
        <bgColor indexed="64"/>
      </patternFill>
    </fill>
    <fill>
      <patternFill patternType="solid">
        <fgColor theme="8" tint="0.39997558519241921"/>
        <bgColor indexed="64"/>
      </patternFill>
    </fill>
    <fill>
      <patternFill patternType="solid">
        <fgColor rgb="FFC00000"/>
        <bgColor indexed="64"/>
      </patternFill>
    </fill>
    <fill>
      <patternFill patternType="solid">
        <fgColor rgb="FFFFFF00"/>
        <bgColor indexed="64"/>
      </patternFill>
    </fill>
  </fills>
  <borders count="15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hair">
        <color indexed="64"/>
      </top>
      <bottom/>
      <diagonal/>
    </border>
    <border>
      <left style="thin">
        <color indexed="64"/>
      </left>
      <right style="medium">
        <color indexed="64"/>
      </right>
      <top style="hair">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22"/>
      </left>
      <right style="thin">
        <color indexed="22"/>
      </right>
      <top style="thin">
        <color indexed="22"/>
      </top>
      <bottom style="medium">
        <color indexed="22"/>
      </bottom>
      <diagonal/>
    </border>
    <border>
      <left style="thin">
        <color indexed="22"/>
      </left>
      <right style="medium">
        <color indexed="22"/>
      </right>
      <top style="thin">
        <color indexed="22"/>
      </top>
      <bottom style="medium">
        <color indexed="22"/>
      </bottom>
      <diagonal/>
    </border>
    <border>
      <left style="double">
        <color indexed="22"/>
      </left>
      <right style="thin">
        <color indexed="22"/>
      </right>
      <top style="thin">
        <color indexed="22"/>
      </top>
      <bottom style="double">
        <color indexed="22"/>
      </bottom>
      <diagonal/>
    </border>
    <border>
      <left style="thin">
        <color indexed="22"/>
      </left>
      <right style="double">
        <color indexed="22"/>
      </right>
      <top style="thin">
        <color indexed="22"/>
      </top>
      <bottom style="double">
        <color indexed="22"/>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diagonal/>
    </border>
    <border>
      <left/>
      <right style="medium">
        <color indexed="64"/>
      </right>
      <top/>
      <bottom/>
      <diagonal/>
    </border>
    <border>
      <left style="medium">
        <color indexed="22"/>
      </left>
      <right style="thin">
        <color indexed="22"/>
      </right>
      <top style="medium">
        <color indexed="22"/>
      </top>
      <bottom style="thin">
        <color indexed="22"/>
      </bottom>
      <diagonal/>
    </border>
    <border>
      <left style="thin">
        <color indexed="22"/>
      </left>
      <right style="medium">
        <color indexed="22"/>
      </right>
      <top style="medium">
        <color indexed="22"/>
      </top>
      <bottom style="thin">
        <color indexed="22"/>
      </bottom>
      <diagonal/>
    </border>
    <border>
      <left style="medium">
        <color indexed="64"/>
      </left>
      <right style="thin">
        <color indexed="64"/>
      </right>
      <top style="medium">
        <color indexed="64"/>
      </top>
      <bottom style="thin">
        <color indexed="64"/>
      </bottom>
      <diagonal/>
    </border>
    <border>
      <left style="double">
        <color indexed="22"/>
      </left>
      <right style="thin">
        <color indexed="22"/>
      </right>
      <top style="double">
        <color indexed="22"/>
      </top>
      <bottom style="thin">
        <color indexed="22"/>
      </bottom>
      <diagonal/>
    </border>
    <border>
      <left style="thin">
        <color indexed="22"/>
      </left>
      <right style="double">
        <color indexed="22"/>
      </right>
      <top style="double">
        <color indexed="22"/>
      </top>
      <bottom style="thin">
        <color indexed="22"/>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diagonal/>
    </border>
    <border>
      <left/>
      <right style="thin">
        <color indexed="64"/>
      </right>
      <top style="thin">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medium">
        <color indexed="64"/>
      </left>
      <right/>
      <top style="hair">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thin">
        <color indexed="64"/>
      </top>
      <bottom style="hair">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right/>
      <top/>
      <bottom style="hair">
        <color indexed="64"/>
      </bottom>
      <diagonal/>
    </border>
    <border>
      <left/>
      <right/>
      <top style="thin">
        <color indexed="64"/>
      </top>
      <bottom style="hair">
        <color indexed="64"/>
      </bottom>
      <diagonal/>
    </border>
    <border>
      <left/>
      <right/>
      <top style="thin">
        <color indexed="64"/>
      </top>
      <bottom/>
      <diagonal/>
    </border>
    <border>
      <left style="double">
        <color indexed="22"/>
      </left>
      <right/>
      <top style="double">
        <color indexed="22"/>
      </top>
      <bottom style="thin">
        <color indexed="22"/>
      </bottom>
      <diagonal/>
    </border>
    <border>
      <left/>
      <right style="double">
        <color indexed="22"/>
      </right>
      <top style="double">
        <color indexed="22"/>
      </top>
      <bottom style="thin">
        <color indexed="22"/>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22"/>
      </left>
      <right/>
      <top style="medium">
        <color indexed="22"/>
      </top>
      <bottom style="thin">
        <color indexed="22"/>
      </bottom>
      <diagonal/>
    </border>
    <border>
      <left/>
      <right style="medium">
        <color indexed="22"/>
      </right>
      <top style="medium">
        <color indexed="22"/>
      </top>
      <bottom style="thin">
        <color indexed="22"/>
      </bottom>
      <diagonal/>
    </border>
    <border>
      <left style="thin">
        <color indexed="64"/>
      </left>
      <right/>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medium">
        <color rgb="FFD9D9D9"/>
      </left>
      <right/>
      <top/>
      <bottom style="medium">
        <color rgb="FFBFBFBF"/>
      </bottom>
      <diagonal/>
    </border>
    <border>
      <left/>
      <right/>
      <top/>
      <bottom style="medium">
        <color rgb="FFBFBFBF"/>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indexed="64"/>
      </left>
      <right/>
      <top style="thin">
        <color indexed="64"/>
      </top>
      <bottom style="hair">
        <color indexed="64"/>
      </bottom>
      <diagonal/>
    </border>
    <border>
      <left style="medium">
        <color auto="1"/>
      </left>
      <right style="thin">
        <color theme="0" tint="-0.34998626667073579"/>
      </right>
      <top style="medium">
        <color auto="1"/>
      </top>
      <bottom style="thin">
        <color theme="0" tint="-0.24994659260841701"/>
      </bottom>
      <diagonal/>
    </border>
    <border>
      <left style="thin">
        <color theme="0" tint="-0.34998626667073579"/>
      </left>
      <right style="thin">
        <color theme="0" tint="-0.34998626667073579"/>
      </right>
      <top style="medium">
        <color auto="1"/>
      </top>
      <bottom style="thin">
        <color theme="0" tint="-0.24994659260841701"/>
      </bottom>
      <diagonal/>
    </border>
    <border>
      <left style="thin">
        <color theme="0" tint="-0.34998626667073579"/>
      </left>
      <right style="medium">
        <color auto="1"/>
      </right>
      <top style="medium">
        <color auto="1"/>
      </top>
      <bottom style="thin">
        <color theme="0" tint="-0.24994659260841701"/>
      </bottom>
      <diagonal/>
    </border>
    <border>
      <left style="medium">
        <color auto="1"/>
      </left>
      <right style="thin">
        <color theme="0" tint="-0.34998626667073579"/>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24994659260841701"/>
      </top>
      <bottom style="thin">
        <color theme="0" tint="-0.24994659260841701"/>
      </bottom>
      <diagonal/>
    </border>
    <border>
      <left style="thin">
        <color theme="0" tint="-0.34998626667073579"/>
      </left>
      <right style="medium">
        <color auto="1"/>
      </right>
      <top style="thin">
        <color theme="0" tint="-0.24994659260841701"/>
      </top>
      <bottom style="thin">
        <color theme="0" tint="-0.24994659260841701"/>
      </bottom>
      <diagonal/>
    </border>
    <border>
      <left style="medium">
        <color auto="1"/>
      </left>
      <right style="thin">
        <color theme="0" tint="-0.34998626667073579"/>
      </right>
      <top style="thin">
        <color theme="0" tint="-0.24994659260841701"/>
      </top>
      <bottom style="medium">
        <color auto="1"/>
      </bottom>
      <diagonal/>
    </border>
    <border>
      <left style="thin">
        <color theme="0" tint="-0.34998626667073579"/>
      </left>
      <right style="thin">
        <color theme="0" tint="-0.34998626667073579"/>
      </right>
      <top style="thin">
        <color theme="0" tint="-0.24994659260841701"/>
      </top>
      <bottom style="medium">
        <color auto="1"/>
      </bottom>
      <diagonal/>
    </border>
    <border>
      <left style="thin">
        <color theme="0" tint="-0.34998626667073579"/>
      </left>
      <right style="medium">
        <color auto="1"/>
      </right>
      <top style="thin">
        <color theme="0" tint="-0.24994659260841701"/>
      </top>
      <bottom style="medium">
        <color auto="1"/>
      </bottom>
      <diagonal/>
    </border>
    <border>
      <left style="thin">
        <color theme="0" tint="-0.34998626667073579"/>
      </left>
      <right style="thin">
        <color theme="0" tint="-0.34998626667073579"/>
      </right>
      <top style="medium">
        <color auto="1"/>
      </top>
      <bottom style="medium">
        <color auto="1"/>
      </bottom>
      <diagonal/>
    </border>
    <border>
      <left style="thin">
        <color theme="0" tint="-0.34998626667073579"/>
      </left>
      <right style="medium">
        <color auto="1"/>
      </right>
      <top style="medium">
        <color auto="1"/>
      </top>
      <bottom style="medium">
        <color auto="1"/>
      </bottom>
      <diagonal/>
    </border>
    <border>
      <left/>
      <right/>
      <top/>
      <bottom style="medium">
        <color auto="1"/>
      </bottom>
      <diagonal/>
    </border>
    <border>
      <left style="thin">
        <color indexed="64"/>
      </left>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auto="1"/>
      </top>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top/>
      <bottom style="thin">
        <color theme="0" tint="-0.499984740745262"/>
      </bottom>
      <diagonal/>
    </border>
    <border>
      <left style="medium">
        <color indexed="64"/>
      </left>
      <right/>
      <top/>
      <bottom style="thin">
        <color theme="0" tint="-0.499984740745262"/>
      </bottom>
      <diagonal/>
    </border>
    <border>
      <left/>
      <right style="thin">
        <color indexed="64"/>
      </right>
      <top/>
      <bottom style="thin">
        <color theme="0" tint="-0.499984740745262"/>
      </bottom>
      <diagonal/>
    </border>
    <border>
      <left style="thin">
        <color indexed="64"/>
      </left>
      <right style="medium">
        <color indexed="64"/>
      </right>
      <top/>
      <bottom style="thin">
        <color theme="0" tint="-0.499984740745262"/>
      </bottom>
      <diagonal/>
    </border>
    <border>
      <left style="thin">
        <color indexed="64"/>
      </left>
      <right/>
      <top style="thin">
        <color theme="0" tint="-0.499984740745262"/>
      </top>
      <bottom/>
      <diagonal/>
    </border>
    <border>
      <left style="medium">
        <color indexed="64"/>
      </left>
      <right/>
      <top style="thin">
        <color theme="0" tint="-0.499984740745262"/>
      </top>
      <bottom/>
      <diagonal/>
    </border>
    <border>
      <left/>
      <right style="thin">
        <color indexed="64"/>
      </right>
      <top style="thin">
        <color theme="0" tint="-0.499984740745262"/>
      </top>
      <bottom/>
      <diagonal/>
    </border>
    <border>
      <left style="thin">
        <color indexed="64"/>
      </left>
      <right style="medium">
        <color indexed="64"/>
      </right>
      <top style="thin">
        <color theme="0" tint="-0.499984740745262"/>
      </top>
      <bottom/>
      <diagonal/>
    </border>
    <border>
      <left style="medium">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theme="0" tint="-0.499984740745262"/>
      </bottom>
      <diagonal/>
    </border>
    <border>
      <left style="thin">
        <color indexed="64"/>
      </left>
      <right style="medium">
        <color indexed="64"/>
      </right>
      <top style="hair">
        <color indexed="64"/>
      </top>
      <bottom style="thin">
        <color theme="0" tint="-0.499984740745262"/>
      </bottom>
      <diagonal/>
    </border>
    <border>
      <left style="medium">
        <color indexed="64"/>
      </left>
      <right/>
      <top style="hair">
        <color indexed="64"/>
      </top>
      <bottom style="thin">
        <color theme="0" tint="-0.499984740745262"/>
      </bottom>
      <diagonal/>
    </border>
    <border>
      <left/>
      <right/>
      <top style="hair">
        <color indexed="64"/>
      </top>
      <bottom style="thin">
        <color theme="0" tint="-0.499984740745262"/>
      </bottom>
      <diagonal/>
    </border>
    <border>
      <left style="thin">
        <color indexed="64"/>
      </left>
      <right/>
      <top style="thin">
        <color theme="0" tint="-0.499984740745262"/>
      </top>
      <bottom style="medium">
        <color indexed="64"/>
      </bottom>
      <diagonal/>
    </border>
    <border>
      <left style="thin">
        <color indexed="64"/>
      </left>
      <right style="medium">
        <color indexed="64"/>
      </right>
      <top style="thin">
        <color theme="0" tint="-0.499984740745262"/>
      </top>
      <bottom style="medium">
        <color indexed="64"/>
      </bottom>
      <diagonal/>
    </border>
    <border>
      <left style="medium">
        <color indexed="64"/>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64"/>
      </right>
      <top style="medium">
        <color indexed="64"/>
      </top>
      <bottom/>
      <diagonal/>
    </border>
    <border>
      <left/>
      <right style="thin">
        <color theme="0" tint="-0.34998626667073579"/>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medium">
        <color indexed="64"/>
      </right>
      <top style="thin">
        <color theme="0" tint="-0.24994659260841701"/>
      </top>
      <bottom style="thin">
        <color theme="0" tint="-0.24994659260841701"/>
      </bottom>
      <diagonal/>
    </border>
    <border>
      <left style="medium">
        <color indexed="64"/>
      </left>
      <right style="thin">
        <color indexed="64"/>
      </right>
      <top/>
      <bottom/>
      <diagonal/>
    </border>
    <border>
      <left style="medium">
        <color indexed="64"/>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style="medium">
        <color indexed="64"/>
      </right>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s>
  <cellStyleXfs count="52">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0" borderId="0" applyNumberFormat="0" applyFill="0" applyBorder="0" applyAlignment="0" applyProtection="0"/>
    <xf numFmtId="0" fontId="7" fillId="20" borderId="1" applyNumberFormat="0" applyAlignment="0" applyProtection="0"/>
    <xf numFmtId="0" fontId="8" fillId="0" borderId="2" applyNumberFormat="0" applyFill="0" applyAlignment="0" applyProtection="0"/>
    <xf numFmtId="0" fontId="9" fillId="21" borderId="3" applyNumberFormat="0" applyFont="0" applyAlignment="0" applyProtection="0"/>
    <xf numFmtId="0" fontId="10" fillId="7" borderId="1" applyNumberFormat="0" applyAlignment="0" applyProtection="0"/>
    <xf numFmtId="0" fontId="3" fillId="0" borderId="0"/>
    <xf numFmtId="0" fontId="11" fillId="3" borderId="0" applyNumberFormat="0" applyBorder="0" applyAlignment="0" applyProtection="0"/>
    <xf numFmtId="0" fontId="12" fillId="22" borderId="0" applyNumberFormat="0" applyBorder="0" applyAlignment="0" applyProtection="0"/>
    <xf numFmtId="0" fontId="13" fillId="4" borderId="0" applyNumberFormat="0" applyBorder="0" applyAlignment="0" applyProtection="0"/>
    <xf numFmtId="0" fontId="14" fillId="20" borderId="4"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23" borderId="9" applyNumberFormat="0" applyAlignment="0" applyProtection="0"/>
    <xf numFmtId="0" fontId="23" fillId="0" borderId="0"/>
    <xf numFmtId="0" fontId="9" fillId="0" borderId="0"/>
    <xf numFmtId="0" fontId="3" fillId="0" borderId="0"/>
    <xf numFmtId="0" fontId="3" fillId="0" borderId="0"/>
    <xf numFmtId="0" fontId="3" fillId="0" borderId="0"/>
    <xf numFmtId="0" fontId="9" fillId="0" borderId="0"/>
    <xf numFmtId="0" fontId="61" fillId="0" borderId="0" applyNumberFormat="0" applyFill="0" applyBorder="0" applyAlignment="0" applyProtection="0">
      <alignment vertical="top"/>
      <protection locked="0"/>
    </xf>
    <xf numFmtId="0" fontId="62" fillId="0" borderId="0"/>
    <xf numFmtId="0" fontId="1" fillId="0" borderId="0"/>
  </cellStyleXfs>
  <cellXfs count="646">
    <xf numFmtId="0" fontId="0" fillId="0" borderId="0" xfId="0"/>
    <xf numFmtId="0" fontId="24" fillId="0" borderId="30" xfId="0" applyFont="1" applyBorder="1"/>
    <xf numFmtId="0" fontId="24" fillId="0" borderId="0" xfId="0" applyFont="1"/>
    <xf numFmtId="0" fontId="25" fillId="0" borderId="0" xfId="0" applyFont="1"/>
    <xf numFmtId="0" fontId="25" fillId="0" borderId="0" xfId="0" applyFont="1" applyAlignment="1">
      <alignment horizontal="center"/>
    </xf>
    <xf numFmtId="0" fontId="26" fillId="0" borderId="0" xfId="0" applyFont="1"/>
    <xf numFmtId="0" fontId="25" fillId="0" borderId="0" xfId="0" applyFont="1" applyAlignment="1">
      <alignment horizontal="left" vertical="top"/>
    </xf>
    <xf numFmtId="0" fontId="25" fillId="0" borderId="0" xfId="0" applyFont="1" applyAlignment="1">
      <alignment horizontal="center" vertical="top"/>
    </xf>
    <xf numFmtId="0" fontId="25" fillId="0" borderId="0" xfId="0" applyFont="1" applyAlignment="1">
      <alignment vertical="top"/>
    </xf>
    <xf numFmtId="0" fontId="25" fillId="0" borderId="52" xfId="0" applyFont="1" applyBorder="1" applyAlignment="1">
      <alignment vertical="top"/>
    </xf>
    <xf numFmtId="0" fontId="26" fillId="24" borderId="10" xfId="0" applyFont="1" applyFill="1" applyBorder="1" applyAlignment="1">
      <alignment horizontal="left" vertical="top"/>
    </xf>
    <xf numFmtId="0" fontId="26" fillId="24" borderId="18" xfId="0" applyFont="1" applyFill="1" applyBorder="1" applyAlignment="1">
      <alignment horizontal="center" vertical="top"/>
    </xf>
    <xf numFmtId="0" fontId="28" fillId="0" borderId="52" xfId="0" applyFont="1" applyBorder="1" applyAlignment="1">
      <alignment vertical="top"/>
    </xf>
    <xf numFmtId="0" fontId="29" fillId="24" borderId="21" xfId="0" applyFont="1" applyFill="1" applyBorder="1" applyAlignment="1">
      <alignment horizontal="left" vertical="top"/>
    </xf>
    <xf numFmtId="0" fontId="29" fillId="24" borderId="0" xfId="0" applyFont="1" applyFill="1" applyAlignment="1">
      <alignment horizontal="center" vertical="top"/>
    </xf>
    <xf numFmtId="0" fontId="29" fillId="24" borderId="22" xfId="0" applyFont="1" applyFill="1" applyBorder="1" applyAlignment="1">
      <alignment horizontal="center" vertical="top"/>
    </xf>
    <xf numFmtId="0" fontId="25" fillId="0" borderId="23" xfId="0" applyFont="1" applyBorder="1" applyAlignment="1">
      <alignment vertical="top"/>
    </xf>
    <xf numFmtId="0" fontId="25" fillId="0" borderId="23" xfId="0" applyFont="1" applyBorder="1" applyAlignment="1">
      <alignment horizontal="center" vertical="top"/>
    </xf>
    <xf numFmtId="0" fontId="25" fillId="0" borderId="23" xfId="0" applyFont="1" applyBorder="1" applyAlignment="1">
      <alignment horizontal="left" vertical="top"/>
    </xf>
    <xf numFmtId="0" fontId="25" fillId="0" borderId="24" xfId="0" applyFont="1" applyBorder="1" applyAlignment="1">
      <alignment horizontal="center" vertical="top"/>
    </xf>
    <xf numFmtId="0" fontId="25" fillId="0" borderId="25" xfId="0" applyFont="1" applyBorder="1" applyAlignment="1">
      <alignment vertical="top"/>
    </xf>
    <xf numFmtId="0" fontId="25" fillId="0" borderId="25" xfId="0" applyFont="1" applyBorder="1" applyAlignment="1">
      <alignment horizontal="center" vertical="top"/>
    </xf>
    <xf numFmtId="0" fontId="26" fillId="0" borderId="25" xfId="0" applyFont="1" applyBorder="1" applyAlignment="1">
      <alignment horizontal="left" vertical="top"/>
    </xf>
    <xf numFmtId="0" fontId="25" fillId="0" borderId="26" xfId="0" applyFont="1" applyBorder="1" applyAlignment="1">
      <alignment horizontal="center" vertical="top"/>
    </xf>
    <xf numFmtId="0" fontId="26" fillId="0" borderId="0" xfId="0" applyFont="1" applyAlignment="1">
      <alignment horizontal="left" vertical="top"/>
    </xf>
    <xf numFmtId="0" fontId="25" fillId="0" borderId="25" xfId="0" applyFont="1" applyBorder="1" applyAlignment="1">
      <alignment horizontal="left" vertical="top"/>
    </xf>
    <xf numFmtId="0" fontId="25" fillId="26" borderId="25" xfId="0" applyFont="1" applyFill="1" applyBorder="1" applyAlignment="1">
      <alignment horizontal="left" vertical="top"/>
    </xf>
    <xf numFmtId="0" fontId="25" fillId="26" borderId="25" xfId="0" applyFont="1" applyFill="1" applyBorder="1" applyAlignment="1">
      <alignment horizontal="center" vertical="top"/>
    </xf>
    <xf numFmtId="0" fontId="25" fillId="26" borderId="26" xfId="0" applyFont="1" applyFill="1" applyBorder="1" applyAlignment="1">
      <alignment horizontal="center" vertical="top"/>
    </xf>
    <xf numFmtId="0" fontId="25" fillId="26" borderId="25" xfId="0" applyFont="1" applyFill="1" applyBorder="1" applyAlignment="1">
      <alignment vertical="top"/>
    </xf>
    <xf numFmtId="0" fontId="25" fillId="0" borderId="27" xfId="0" applyFont="1" applyBorder="1" applyAlignment="1">
      <alignment vertical="top"/>
    </xf>
    <xf numFmtId="0" fontId="25" fillId="0" borderId="27" xfId="0" applyFont="1" applyBorder="1" applyAlignment="1">
      <alignment horizontal="center" vertical="top"/>
    </xf>
    <xf numFmtId="0" fontId="25" fillId="26" borderId="24" xfId="0" applyFont="1" applyFill="1" applyBorder="1" applyAlignment="1">
      <alignment horizontal="center" vertical="top"/>
    </xf>
    <xf numFmtId="0" fontId="29" fillId="24" borderId="29" xfId="0" applyFont="1" applyFill="1" applyBorder="1" applyAlignment="1">
      <alignment horizontal="left" vertical="top"/>
    </xf>
    <xf numFmtId="0" fontId="29" fillId="24" borderId="30" xfId="0" applyFont="1" applyFill="1" applyBorder="1" applyAlignment="1">
      <alignment horizontal="center" vertical="top"/>
    </xf>
    <xf numFmtId="0" fontId="29" fillId="24" borderId="31" xfId="0" applyFont="1" applyFill="1" applyBorder="1" applyAlignment="1">
      <alignment horizontal="center" vertical="top"/>
    </xf>
    <xf numFmtId="0" fontId="25" fillId="0" borderId="32" xfId="0" applyFont="1" applyBorder="1" applyAlignment="1">
      <alignment vertical="top"/>
    </xf>
    <xf numFmtId="0" fontId="25" fillId="0" borderId="32" xfId="0" applyFont="1" applyBorder="1" applyAlignment="1">
      <alignment horizontal="center" vertical="top"/>
    </xf>
    <xf numFmtId="0" fontId="25" fillId="0" borderId="33" xfId="0" applyFont="1" applyBorder="1" applyAlignment="1">
      <alignment horizontal="center" vertical="top"/>
    </xf>
    <xf numFmtId="0" fontId="28" fillId="0" borderId="0" xfId="0" applyFont="1" applyAlignment="1">
      <alignment vertical="top"/>
    </xf>
    <xf numFmtId="0" fontId="29" fillId="0" borderId="0" xfId="0" applyFont="1" applyAlignment="1">
      <alignment horizontal="left" vertical="top"/>
    </xf>
    <xf numFmtId="0" fontId="29" fillId="0" borderId="0" xfId="0" applyFont="1" applyAlignment="1">
      <alignment horizontal="center" vertical="top"/>
    </xf>
    <xf numFmtId="0" fontId="25" fillId="0" borderId="34" xfId="0" applyFont="1" applyBorder="1" applyAlignment="1">
      <alignment horizontal="center" vertical="top"/>
    </xf>
    <xf numFmtId="0" fontId="26" fillId="0" borderId="25" xfId="0" applyFont="1" applyBorder="1" applyAlignment="1">
      <alignment vertical="top"/>
    </xf>
    <xf numFmtId="0" fontId="25" fillId="0" borderId="16" xfId="0" applyFont="1" applyBorder="1" applyAlignment="1">
      <alignment vertical="top"/>
    </xf>
    <xf numFmtId="0" fontId="25" fillId="0" borderId="16" xfId="0" applyFont="1" applyBorder="1" applyAlignment="1">
      <alignment horizontal="center" vertical="top"/>
    </xf>
    <xf numFmtId="0" fontId="25" fillId="26" borderId="35" xfId="0" applyFont="1" applyFill="1" applyBorder="1" applyAlignment="1">
      <alignment horizontal="center" vertical="top"/>
    </xf>
    <xf numFmtId="0" fontId="24" fillId="0" borderId="11" xfId="0" applyFont="1" applyBorder="1"/>
    <xf numFmtId="0" fontId="25" fillId="0" borderId="11" xfId="0" applyFont="1" applyBorder="1" applyAlignment="1">
      <alignment horizontal="left"/>
    </xf>
    <xf numFmtId="0" fontId="25" fillId="0" borderId="11" xfId="0" applyFont="1" applyBorder="1"/>
    <xf numFmtId="0" fontId="25" fillId="0" borderId="11" xfId="0" applyFont="1" applyBorder="1" applyAlignment="1">
      <alignment horizontal="center"/>
    </xf>
    <xf numFmtId="0" fontId="26" fillId="0" borderId="25" xfId="0" applyFont="1" applyBorder="1" applyAlignment="1">
      <alignment vertical="top" wrapText="1"/>
    </xf>
    <xf numFmtId="0" fontId="25" fillId="0" borderId="36" xfId="0" applyFont="1" applyBorder="1" applyAlignment="1">
      <alignment vertical="top"/>
    </xf>
    <xf numFmtId="0" fontId="25" fillId="0" borderId="37" xfId="0" applyFont="1" applyBorder="1" applyAlignment="1">
      <alignment horizontal="center" vertical="top"/>
    </xf>
    <xf numFmtId="0" fontId="25" fillId="26" borderId="36" xfId="0" applyFont="1" applyFill="1" applyBorder="1" applyAlignment="1">
      <alignment horizontal="center" vertical="top"/>
    </xf>
    <xf numFmtId="0" fontId="25" fillId="26" borderId="37" xfId="0" applyFont="1" applyFill="1" applyBorder="1" applyAlignment="1">
      <alignment horizontal="center" vertical="top"/>
    </xf>
    <xf numFmtId="0" fontId="25" fillId="26" borderId="38" xfId="0" applyFont="1" applyFill="1" applyBorder="1" applyAlignment="1">
      <alignment horizontal="center" vertical="top"/>
    </xf>
    <xf numFmtId="0" fontId="26" fillId="26" borderId="23" xfId="0" applyFont="1" applyFill="1" applyBorder="1" applyAlignment="1">
      <alignment horizontal="left" vertical="top" wrapText="1"/>
    </xf>
    <xf numFmtId="0" fontId="25" fillId="26" borderId="32" xfId="0" applyFont="1" applyFill="1" applyBorder="1" applyAlignment="1">
      <alignment horizontal="center" vertical="top"/>
    </xf>
    <xf numFmtId="0" fontId="25" fillId="26" borderId="33" xfId="0" applyFont="1" applyFill="1" applyBorder="1" applyAlignment="1">
      <alignment horizontal="center" vertical="top"/>
    </xf>
    <xf numFmtId="0" fontId="30" fillId="0" borderId="0" xfId="0" applyFont="1" applyAlignment="1">
      <alignment vertical="top"/>
    </xf>
    <xf numFmtId="0" fontId="25" fillId="0" borderId="35" xfId="0" applyFont="1" applyBorder="1" applyAlignment="1">
      <alignment horizontal="center" vertical="top"/>
    </xf>
    <xf numFmtId="0" fontId="26" fillId="0" borderId="16" xfId="0" applyFont="1" applyBorder="1" applyAlignment="1">
      <alignment vertical="top"/>
    </xf>
    <xf numFmtId="0" fontId="26" fillId="24" borderId="20" xfId="0" applyFont="1" applyFill="1" applyBorder="1" applyAlignment="1">
      <alignment horizontal="center" vertical="top"/>
    </xf>
    <xf numFmtId="0" fontId="25" fillId="0" borderId="39" xfId="0" applyFont="1" applyBorder="1" applyAlignment="1">
      <alignment vertical="top"/>
    </xf>
    <xf numFmtId="0" fontId="25" fillId="0" borderId="39" xfId="0" applyFont="1" applyBorder="1" applyAlignment="1">
      <alignment horizontal="left" vertical="top"/>
    </xf>
    <xf numFmtId="0" fontId="25" fillId="0" borderId="40" xfId="0" applyFont="1" applyBorder="1" applyAlignment="1">
      <alignment horizontal="center" vertical="top"/>
    </xf>
    <xf numFmtId="0" fontId="26" fillId="0" borderId="39" xfId="0" applyFont="1" applyBorder="1" applyAlignment="1">
      <alignment horizontal="left" vertical="top"/>
    </xf>
    <xf numFmtId="0" fontId="26" fillId="26" borderId="25" xfId="0" applyFont="1" applyFill="1" applyBorder="1" applyAlignment="1">
      <alignment horizontal="left" vertical="top"/>
    </xf>
    <xf numFmtId="0" fontId="25" fillId="0" borderId="32" xfId="0" applyFont="1" applyBorder="1" applyAlignment="1">
      <alignment horizontal="left" vertical="top"/>
    </xf>
    <xf numFmtId="0" fontId="25" fillId="26" borderId="32" xfId="0" applyFont="1" applyFill="1" applyBorder="1" applyAlignment="1">
      <alignment horizontal="left" vertical="top" wrapText="1"/>
    </xf>
    <xf numFmtId="0" fontId="25" fillId="26" borderId="32" xfId="0" applyFont="1" applyFill="1" applyBorder="1" applyAlignment="1">
      <alignment horizontal="left" vertical="top"/>
    </xf>
    <xf numFmtId="0" fontId="25" fillId="26" borderId="16" xfId="0" applyFont="1" applyFill="1" applyBorder="1" applyAlignment="1">
      <alignment vertical="top"/>
    </xf>
    <xf numFmtId="0" fontId="25" fillId="0" borderId="0" xfId="0" applyFont="1" applyAlignment="1">
      <alignment horizontal="left"/>
    </xf>
    <xf numFmtId="0" fontId="25" fillId="0" borderId="30" xfId="0" applyFont="1" applyBorder="1"/>
    <xf numFmtId="0" fontId="26" fillId="24" borderId="10" xfId="0" applyFont="1" applyFill="1" applyBorder="1" applyAlignment="1">
      <alignment horizontal="left"/>
    </xf>
    <xf numFmtId="0" fontId="26" fillId="24" borderId="18" xfId="0" applyFont="1" applyFill="1" applyBorder="1" applyAlignment="1">
      <alignment horizontal="center"/>
    </xf>
    <xf numFmtId="0" fontId="29" fillId="24" borderId="21" xfId="0" applyFont="1" applyFill="1" applyBorder="1" applyAlignment="1">
      <alignment horizontal="left"/>
    </xf>
    <xf numFmtId="0" fontId="29" fillId="24" borderId="0" xfId="0" applyFont="1" applyFill="1" applyAlignment="1">
      <alignment horizontal="center"/>
    </xf>
    <xf numFmtId="0" fontId="29" fillId="24" borderId="22" xfId="0" applyFont="1" applyFill="1" applyBorder="1" applyAlignment="1">
      <alignment horizontal="center"/>
    </xf>
    <xf numFmtId="0" fontId="25" fillId="0" borderId="23" xfId="0" applyFont="1" applyBorder="1"/>
    <xf numFmtId="0" fontId="25" fillId="0" borderId="23" xfId="0" applyFont="1" applyBorder="1" applyAlignment="1">
      <alignment horizontal="center"/>
    </xf>
    <xf numFmtId="0" fontId="25" fillId="26" borderId="62" xfId="0" applyFont="1" applyFill="1" applyBorder="1" applyAlignment="1">
      <alignment horizontal="center" vertical="top"/>
    </xf>
    <xf numFmtId="0" fontId="25" fillId="0" borderId="25" xfId="0" applyFont="1" applyBorder="1" applyAlignment="1">
      <alignment vertical="top" wrapText="1"/>
    </xf>
    <xf numFmtId="0" fontId="25" fillId="0" borderId="36" xfId="0" applyFont="1" applyBorder="1" applyAlignment="1">
      <alignment horizontal="center" vertical="top"/>
    </xf>
    <xf numFmtId="0" fontId="25" fillId="0" borderId="41" xfId="0" applyFont="1" applyBorder="1" applyAlignment="1">
      <alignment vertical="top"/>
    </xf>
    <xf numFmtId="0" fontId="25" fillId="0" borderId="42" xfId="0" applyFont="1" applyBorder="1" applyAlignment="1">
      <alignment vertical="top"/>
    </xf>
    <xf numFmtId="0" fontId="34" fillId="0" borderId="0" xfId="0" applyFont="1" applyAlignment="1">
      <alignment horizontal="left" vertical="top"/>
    </xf>
    <xf numFmtId="0" fontId="25" fillId="0" borderId="0" xfId="43" applyFont="1"/>
    <xf numFmtId="0" fontId="26" fillId="0" borderId="0" xfId="43" applyFont="1"/>
    <xf numFmtId="0" fontId="26" fillId="0" borderId="0" xfId="43" applyFont="1" applyAlignment="1">
      <alignment horizontal="centerContinuous"/>
    </xf>
    <xf numFmtId="0" fontId="26" fillId="0" borderId="0" xfId="43" applyFont="1" applyAlignment="1">
      <alignment horizontal="center"/>
    </xf>
    <xf numFmtId="0" fontId="26" fillId="25" borderId="44" xfId="43" applyFont="1" applyFill="1" applyBorder="1" applyAlignment="1">
      <alignment horizontal="center"/>
    </xf>
    <xf numFmtId="0" fontId="25" fillId="0" borderId="17" xfId="43" applyFont="1" applyBorder="1" applyAlignment="1">
      <alignment horizontal="center"/>
    </xf>
    <xf numFmtId="0" fontId="25" fillId="0" borderId="0" xfId="43" applyFont="1" applyAlignment="1">
      <alignment horizontal="center"/>
    </xf>
    <xf numFmtId="0" fontId="36" fillId="0" borderId="0" xfId="43" applyFont="1"/>
    <xf numFmtId="0" fontId="36" fillId="0" borderId="0" xfId="43" applyFont="1" applyAlignment="1">
      <alignment horizontal="left"/>
    </xf>
    <xf numFmtId="0" fontId="35" fillId="0" borderId="47" xfId="43" applyFont="1" applyBorder="1" applyAlignment="1">
      <alignment horizontal="center"/>
    </xf>
    <xf numFmtId="0" fontId="35" fillId="0" borderId="48" xfId="43" applyFont="1" applyBorder="1" applyAlignment="1">
      <alignment horizontal="center"/>
    </xf>
    <xf numFmtId="0" fontId="26" fillId="25" borderId="49" xfId="43" applyFont="1" applyFill="1" applyBorder="1" applyAlignment="1">
      <alignment horizontal="center"/>
    </xf>
    <xf numFmtId="0" fontId="25" fillId="0" borderId="50" xfId="43" applyFont="1" applyBorder="1" applyAlignment="1">
      <alignment horizontal="center"/>
    </xf>
    <xf numFmtId="0" fontId="35" fillId="0" borderId="45" xfId="43" applyFont="1" applyBorder="1" applyAlignment="1">
      <alignment horizontal="center"/>
    </xf>
    <xf numFmtId="0" fontId="35" fillId="0" borderId="46" xfId="43" applyFont="1" applyBorder="1" applyAlignment="1">
      <alignment horizontal="center"/>
    </xf>
    <xf numFmtId="0" fontId="25" fillId="0" borderId="44" xfId="43" applyFont="1" applyBorder="1" applyAlignment="1">
      <alignment horizontal="center"/>
    </xf>
    <xf numFmtId="0" fontId="31" fillId="0" borderId="0" xfId="43" applyFont="1" applyAlignment="1">
      <alignment horizontal="left"/>
    </xf>
    <xf numFmtId="0" fontId="25" fillId="0" borderId="0" xfId="43" applyFont="1" applyAlignment="1">
      <alignment horizontal="left"/>
    </xf>
    <xf numFmtId="0" fontId="35" fillId="0" borderId="0" xfId="43" applyFont="1" applyAlignment="1">
      <alignment horizontal="center"/>
    </xf>
    <xf numFmtId="0" fontId="25" fillId="0" borderId="49" xfId="43" applyFont="1" applyBorder="1" applyAlignment="1">
      <alignment horizontal="center"/>
    </xf>
    <xf numFmtId="0" fontId="26" fillId="0" borderId="44" xfId="43" applyFont="1" applyBorder="1" applyAlignment="1">
      <alignment horizontal="center"/>
    </xf>
    <xf numFmtId="0" fontId="38" fillId="0" borderId="48" xfId="43" applyFont="1" applyBorder="1" applyAlignment="1">
      <alignment horizontal="center"/>
    </xf>
    <xf numFmtId="0" fontId="38" fillId="0" borderId="46" xfId="43" applyFont="1" applyBorder="1" applyAlignment="1">
      <alignment horizontal="center"/>
    </xf>
    <xf numFmtId="0" fontId="36" fillId="0" borderId="0" xfId="43" applyFont="1" applyAlignment="1">
      <alignment horizontal="center"/>
    </xf>
    <xf numFmtId="0" fontId="37" fillId="0" borderId="0" xfId="43" applyFont="1" applyAlignment="1">
      <alignment horizontal="center"/>
    </xf>
    <xf numFmtId="0" fontId="31" fillId="0" borderId="0" xfId="43" applyFont="1"/>
    <xf numFmtId="0" fontId="41" fillId="0" borderId="0" xfId="0" applyFont="1" applyAlignment="1">
      <alignment horizontal="left" vertical="top"/>
    </xf>
    <xf numFmtId="0" fontId="26" fillId="27" borderId="12" xfId="0" applyFont="1" applyFill="1" applyBorder="1" applyAlignment="1">
      <alignment horizontal="left"/>
    </xf>
    <xf numFmtId="0" fontId="26" fillId="27" borderId="13" xfId="0" applyFont="1" applyFill="1" applyBorder="1" applyAlignment="1">
      <alignment horizontal="center"/>
    </xf>
    <xf numFmtId="0" fontId="26" fillId="27" borderId="13" xfId="0" applyFont="1" applyFill="1" applyBorder="1"/>
    <xf numFmtId="0" fontId="26" fillId="27" borderId="13" xfId="0" applyFont="1" applyFill="1" applyBorder="1" applyAlignment="1">
      <alignment horizontal="left"/>
    </xf>
    <xf numFmtId="0" fontId="26" fillId="27" borderId="16" xfId="0" applyFont="1" applyFill="1" applyBorder="1" applyAlignment="1">
      <alignment vertical="top"/>
    </xf>
    <xf numFmtId="0" fontId="26" fillId="27" borderId="17" xfId="0" applyFont="1" applyFill="1" applyBorder="1" applyAlignment="1">
      <alignment horizontal="center" vertical="top"/>
    </xf>
    <xf numFmtId="0" fontId="25" fillId="26" borderId="61" xfId="0" applyFont="1" applyFill="1" applyBorder="1" applyAlignment="1">
      <alignment horizontal="center" vertical="top"/>
    </xf>
    <xf numFmtId="0" fontId="47" fillId="0" borderId="0" xfId="0" applyFont="1" applyAlignment="1">
      <alignment horizontal="left" vertical="top"/>
    </xf>
    <xf numFmtId="0" fontId="26" fillId="27" borderId="30" xfId="0" applyFont="1" applyFill="1" applyBorder="1" applyAlignment="1">
      <alignment vertical="top"/>
    </xf>
    <xf numFmtId="0" fontId="25" fillId="26" borderId="0" xfId="0" applyFont="1" applyFill="1" applyAlignment="1">
      <alignment horizontal="left" vertical="top"/>
    </xf>
    <xf numFmtId="0" fontId="25" fillId="26" borderId="66" xfId="0" applyFont="1" applyFill="1" applyBorder="1" applyAlignment="1">
      <alignment horizontal="left" vertical="top"/>
    </xf>
    <xf numFmtId="0" fontId="25" fillId="0" borderId="67" xfId="0" applyFont="1" applyBorder="1" applyAlignment="1">
      <alignment horizontal="left" vertical="top"/>
    </xf>
    <xf numFmtId="0" fontId="26" fillId="0" borderId="22" xfId="0" applyFont="1" applyBorder="1" applyAlignment="1">
      <alignment horizontal="left" vertical="top"/>
    </xf>
    <xf numFmtId="0" fontId="25" fillId="0" borderId="68" xfId="0" applyFont="1" applyBorder="1" applyAlignment="1">
      <alignment horizontal="left" vertical="top"/>
    </xf>
    <xf numFmtId="0" fontId="25" fillId="0" borderId="22" xfId="0" applyFont="1" applyBorder="1" applyAlignment="1">
      <alignment horizontal="left" vertical="top"/>
    </xf>
    <xf numFmtId="0" fontId="25" fillId="26" borderId="22" xfId="0" applyFont="1" applyFill="1" applyBorder="1" applyAlignment="1">
      <alignment horizontal="left" vertical="top"/>
    </xf>
    <xf numFmtId="0" fontId="25" fillId="0" borderId="69" xfId="0" applyFont="1" applyBorder="1" applyAlignment="1">
      <alignment horizontal="left" vertical="top"/>
    </xf>
    <xf numFmtId="0" fontId="25" fillId="26" borderId="68" xfId="0" applyFont="1" applyFill="1" applyBorder="1" applyAlignment="1">
      <alignment horizontal="left" vertical="top"/>
    </xf>
    <xf numFmtId="0" fontId="25" fillId="26" borderId="68" xfId="0" applyFont="1" applyFill="1" applyBorder="1" applyAlignment="1">
      <alignment horizontal="left" vertical="top" wrapText="1"/>
    </xf>
    <xf numFmtId="0" fontId="26" fillId="0" borderId="68" xfId="0" applyFont="1" applyBorder="1" applyAlignment="1">
      <alignment horizontal="left" vertical="top"/>
    </xf>
    <xf numFmtId="0" fontId="26" fillId="0" borderId="70" xfId="0" applyFont="1" applyBorder="1" applyAlignment="1">
      <alignment horizontal="left" vertical="top" wrapText="1"/>
    </xf>
    <xf numFmtId="0" fontId="25" fillId="0" borderId="67" xfId="0" applyFont="1" applyBorder="1" applyAlignment="1">
      <alignment vertical="top"/>
    </xf>
    <xf numFmtId="0" fontId="25" fillId="0" borderId="68" xfId="0" applyFont="1" applyBorder="1" applyAlignment="1">
      <alignment vertical="top"/>
    </xf>
    <xf numFmtId="0" fontId="26" fillId="0" borderId="22" xfId="0" applyFont="1" applyBorder="1" applyAlignment="1">
      <alignment vertical="top"/>
    </xf>
    <xf numFmtId="0" fontId="25" fillId="26" borderId="68" xfId="0" applyFont="1" applyFill="1" applyBorder="1" applyAlignment="1">
      <alignment horizontal="center" vertical="top"/>
    </xf>
    <xf numFmtId="0" fontId="25" fillId="26" borderId="22" xfId="0" applyFont="1" applyFill="1" applyBorder="1" applyAlignment="1">
      <alignment horizontal="center" vertical="top"/>
    </xf>
    <xf numFmtId="0" fontId="25" fillId="26" borderId="31" xfId="0" applyFont="1" applyFill="1" applyBorder="1" applyAlignment="1">
      <alignment horizontal="center" vertical="top"/>
    </xf>
    <xf numFmtId="0" fontId="26" fillId="0" borderId="67" xfId="0" applyFont="1" applyBorder="1" applyAlignment="1">
      <alignment vertical="top"/>
    </xf>
    <xf numFmtId="0" fontId="25" fillId="0" borderId="22" xfId="0" applyFont="1" applyBorder="1" applyAlignment="1">
      <alignment vertical="top"/>
    </xf>
    <xf numFmtId="0" fontId="26" fillId="0" borderId="22" xfId="0" applyFont="1" applyBorder="1" applyAlignment="1">
      <alignment vertical="top" wrapText="1"/>
    </xf>
    <xf numFmtId="0" fontId="25" fillId="26" borderId="22" xfId="0" applyFont="1" applyFill="1" applyBorder="1" applyAlignment="1">
      <alignment vertical="top"/>
    </xf>
    <xf numFmtId="0" fontId="25" fillId="26" borderId="68" xfId="0" applyFont="1" applyFill="1" applyBorder="1" applyAlignment="1">
      <alignment vertical="top"/>
    </xf>
    <xf numFmtId="0" fontId="25" fillId="26" borderId="70" xfId="0" applyFont="1" applyFill="1" applyBorder="1" applyAlignment="1">
      <alignment vertical="top"/>
    </xf>
    <xf numFmtId="0" fontId="25" fillId="0" borderId="70" xfId="0" applyFont="1" applyBorder="1" applyAlignment="1">
      <alignment vertical="top"/>
    </xf>
    <xf numFmtId="0" fontId="26" fillId="26" borderId="22" xfId="0" applyFont="1" applyFill="1" applyBorder="1" applyAlignment="1">
      <alignment vertical="top" wrapText="1"/>
    </xf>
    <xf numFmtId="0" fontId="25" fillId="0" borderId="74" xfId="0" applyFont="1" applyBorder="1" applyAlignment="1">
      <alignment vertical="top" wrapText="1"/>
    </xf>
    <xf numFmtId="0" fontId="25" fillId="26" borderId="69" xfId="0" applyFont="1" applyFill="1" applyBorder="1" applyAlignment="1">
      <alignment vertical="top"/>
    </xf>
    <xf numFmtId="0" fontId="25" fillId="26" borderId="70" xfId="0" applyFont="1" applyFill="1" applyBorder="1" applyAlignment="1">
      <alignment vertical="top" wrapText="1"/>
    </xf>
    <xf numFmtId="0" fontId="25" fillId="0" borderId="67" xfId="0" applyFont="1" applyBorder="1" applyAlignment="1">
      <alignment vertical="top" wrapText="1"/>
    </xf>
    <xf numFmtId="0" fontId="26" fillId="26" borderId="22" xfId="0" applyFont="1" applyFill="1" applyBorder="1" applyAlignment="1">
      <alignment vertical="top"/>
    </xf>
    <xf numFmtId="0" fontId="25" fillId="26" borderId="31" xfId="0" applyFont="1" applyFill="1" applyBorder="1" applyAlignment="1">
      <alignment vertical="top"/>
    </xf>
    <xf numFmtId="0" fontId="26" fillId="0" borderId="68" xfId="0" applyFont="1" applyBorder="1" applyAlignment="1">
      <alignment vertical="top"/>
    </xf>
    <xf numFmtId="0" fontId="25" fillId="0" borderId="31" xfId="0" applyFont="1" applyBorder="1" applyAlignment="1">
      <alignment vertical="top" wrapText="1"/>
    </xf>
    <xf numFmtId="0" fontId="24" fillId="0" borderId="11" xfId="0" applyFont="1" applyBorder="1" applyAlignment="1">
      <alignment horizontal="left"/>
    </xf>
    <xf numFmtId="0" fontId="25" fillId="0" borderId="68" xfId="0" applyFont="1" applyBorder="1" applyAlignment="1">
      <alignment horizontal="center" vertical="top"/>
    </xf>
    <xf numFmtId="0" fontId="27" fillId="0" borderId="0" xfId="0" applyFont="1" applyAlignment="1">
      <alignment horizontal="left" vertical="top"/>
    </xf>
    <xf numFmtId="0" fontId="48" fillId="0" borderId="11" xfId="0" applyFont="1" applyBorder="1" applyAlignment="1">
      <alignment horizontal="left"/>
    </xf>
    <xf numFmtId="0" fontId="27" fillId="0" borderId="25" xfId="0" applyFont="1" applyBorder="1" applyAlignment="1">
      <alignment horizontal="left" vertical="top"/>
    </xf>
    <xf numFmtId="0" fontId="27" fillId="0" borderId="23" xfId="0" applyFont="1" applyBorder="1" applyAlignment="1">
      <alignment horizontal="left" vertical="top"/>
    </xf>
    <xf numFmtId="0" fontId="27" fillId="0" borderId="32" xfId="0" applyFont="1" applyBorder="1" applyAlignment="1">
      <alignment horizontal="left" vertical="top"/>
    </xf>
    <xf numFmtId="0" fontId="27" fillId="0" borderId="16" xfId="0" applyFont="1" applyBorder="1" applyAlignment="1">
      <alignment horizontal="left" vertical="top"/>
    </xf>
    <xf numFmtId="0" fontId="27" fillId="0" borderId="39" xfId="0" applyFont="1" applyBorder="1" applyAlignment="1">
      <alignment horizontal="left" vertical="top"/>
    </xf>
    <xf numFmtId="0" fontId="27" fillId="0" borderId="0" xfId="0" applyFont="1" applyAlignment="1">
      <alignment horizontal="left"/>
    </xf>
    <xf numFmtId="0" fontId="27" fillId="0" borderId="11" xfId="0" applyFont="1" applyBorder="1" applyAlignment="1">
      <alignment horizontal="left"/>
    </xf>
    <xf numFmtId="0" fontId="32" fillId="0" borderId="0" xfId="0" applyFont="1" applyAlignment="1">
      <alignment horizontal="left" vertical="top"/>
    </xf>
    <xf numFmtId="0" fontId="26" fillId="27" borderId="76" xfId="0" applyFont="1" applyFill="1" applyBorder="1" applyAlignment="1">
      <alignment horizontal="left"/>
    </xf>
    <xf numFmtId="0" fontId="24" fillId="0" borderId="0" xfId="0" applyFont="1" applyAlignment="1">
      <alignment horizontal="left"/>
    </xf>
    <xf numFmtId="0" fontId="27" fillId="0" borderId="75" xfId="0" applyFont="1" applyBorder="1" applyAlignment="1">
      <alignment horizontal="left" vertical="top"/>
    </xf>
    <xf numFmtId="0" fontId="27" fillId="0" borderId="21" xfId="0" applyFont="1" applyBorder="1" applyAlignment="1">
      <alignment horizontal="left" vertical="top"/>
    </xf>
    <xf numFmtId="0" fontId="27" fillId="0" borderId="71" xfId="0" applyFont="1" applyBorder="1" applyAlignment="1">
      <alignment horizontal="left" vertical="top"/>
    </xf>
    <xf numFmtId="0" fontId="27" fillId="0" borderId="72" xfId="0" applyFont="1" applyBorder="1" applyAlignment="1">
      <alignment horizontal="left" vertical="top"/>
    </xf>
    <xf numFmtId="0" fontId="27" fillId="0" borderId="73" xfId="0" applyFont="1" applyBorder="1" applyAlignment="1">
      <alignment horizontal="left" vertical="top"/>
    </xf>
    <xf numFmtId="0" fontId="27" fillId="0" borderId="29" xfId="0" applyFont="1" applyBorder="1" applyAlignment="1">
      <alignment horizontal="left" vertical="top"/>
    </xf>
    <xf numFmtId="0" fontId="25" fillId="0" borderId="66" xfId="0" applyFont="1" applyBorder="1" applyAlignment="1">
      <alignment horizontal="left" vertical="top"/>
    </xf>
    <xf numFmtId="0" fontId="25" fillId="0" borderId="42" xfId="0" applyFont="1" applyBorder="1" applyAlignment="1">
      <alignment horizontal="left" vertical="top"/>
    </xf>
    <xf numFmtId="0" fontId="48" fillId="0" borderId="0" xfId="0" applyFont="1" applyAlignment="1">
      <alignment horizontal="left"/>
    </xf>
    <xf numFmtId="0" fontId="25" fillId="0" borderId="30" xfId="0" applyFont="1" applyBorder="1" applyAlignment="1">
      <alignment horizontal="left" vertical="top"/>
    </xf>
    <xf numFmtId="0" fontId="25" fillId="0" borderId="78" xfId="0" applyFont="1" applyBorder="1" applyAlignment="1">
      <alignment horizontal="left" vertical="top"/>
    </xf>
    <xf numFmtId="0" fontId="27" fillId="26" borderId="71" xfId="0" applyFont="1" applyFill="1" applyBorder="1" applyAlignment="1">
      <alignment horizontal="left" vertical="top"/>
    </xf>
    <xf numFmtId="0" fontId="27" fillId="26" borderId="21" xfId="0" applyFont="1" applyFill="1" applyBorder="1" applyAlignment="1">
      <alignment horizontal="left" vertical="top"/>
    </xf>
    <xf numFmtId="0" fontId="27" fillId="0" borderId="22" xfId="0" applyFont="1" applyBorder="1" applyAlignment="1">
      <alignment horizontal="left" vertical="top"/>
    </xf>
    <xf numFmtId="0" fontId="27" fillId="0" borderId="67" xfId="0" applyFont="1" applyBorder="1" applyAlignment="1">
      <alignment horizontal="left" vertical="top"/>
    </xf>
    <xf numFmtId="0" fontId="27" fillId="26" borderId="29" xfId="0" applyFont="1" applyFill="1" applyBorder="1" applyAlignment="1">
      <alignment horizontal="left" vertical="top"/>
    </xf>
    <xf numFmtId="0" fontId="25" fillId="26" borderId="31" xfId="0" applyFont="1" applyFill="1" applyBorder="1" applyAlignment="1">
      <alignment horizontal="left" vertical="top"/>
    </xf>
    <xf numFmtId="0" fontId="27" fillId="26" borderId="25" xfId="0" applyFont="1" applyFill="1" applyBorder="1" applyAlignment="1">
      <alignment horizontal="left" vertical="top"/>
    </xf>
    <xf numFmtId="0" fontId="27" fillId="26" borderId="36" xfId="0" applyFont="1" applyFill="1" applyBorder="1" applyAlignment="1">
      <alignment horizontal="left" vertical="top"/>
    </xf>
    <xf numFmtId="0" fontId="25" fillId="26" borderId="77" xfId="0" applyFont="1" applyFill="1" applyBorder="1" applyAlignment="1">
      <alignment horizontal="left" vertical="top"/>
    </xf>
    <xf numFmtId="0" fontId="27" fillId="26" borderId="23" xfId="0" applyFont="1" applyFill="1" applyBorder="1" applyAlignment="1">
      <alignment horizontal="left" vertical="top"/>
    </xf>
    <xf numFmtId="0" fontId="27" fillId="26" borderId="32" xfId="0" applyFont="1" applyFill="1" applyBorder="1" applyAlignment="1">
      <alignment horizontal="left" vertical="top"/>
    </xf>
    <xf numFmtId="0" fontId="25" fillId="26" borderId="42" xfId="0" applyFont="1" applyFill="1" applyBorder="1" applyAlignment="1">
      <alignment horizontal="left" vertical="top"/>
    </xf>
    <xf numFmtId="0" fontId="27" fillId="26" borderId="73" xfId="0" applyFont="1" applyFill="1" applyBorder="1" applyAlignment="1">
      <alignment horizontal="left" vertical="top"/>
    </xf>
    <xf numFmtId="0" fontId="25" fillId="26" borderId="70" xfId="0" applyFont="1" applyFill="1" applyBorder="1" applyAlignment="1">
      <alignment horizontal="left" vertical="top"/>
    </xf>
    <xf numFmtId="0" fontId="27" fillId="26" borderId="16" xfId="0" applyFont="1" applyFill="1" applyBorder="1" applyAlignment="1">
      <alignment horizontal="left" vertical="top"/>
    </xf>
    <xf numFmtId="0" fontId="25" fillId="26" borderId="30" xfId="0" applyFont="1" applyFill="1" applyBorder="1" applyAlignment="1">
      <alignment horizontal="left" vertical="top"/>
    </xf>
    <xf numFmtId="0" fontId="27" fillId="26" borderId="71" xfId="0" applyFont="1" applyFill="1" applyBorder="1" applyAlignment="1">
      <alignment horizontal="left"/>
    </xf>
    <xf numFmtId="0" fontId="25" fillId="26" borderId="68" xfId="0" applyFont="1" applyFill="1" applyBorder="1" applyAlignment="1">
      <alignment horizontal="left"/>
    </xf>
    <xf numFmtId="0" fontId="26" fillId="0" borderId="0" xfId="0" applyFont="1" applyAlignment="1">
      <alignment vertical="top"/>
    </xf>
    <xf numFmtId="0" fontId="26" fillId="0" borderId="0" xfId="0" applyFont="1" applyAlignment="1">
      <alignment horizontal="center" vertical="top"/>
    </xf>
    <xf numFmtId="0" fontId="25" fillId="0" borderId="75" xfId="0" applyFont="1" applyBorder="1" applyAlignment="1">
      <alignment horizontal="center" vertical="top"/>
    </xf>
    <xf numFmtId="0" fontId="25" fillId="0" borderId="21" xfId="0" applyFont="1" applyBorder="1" applyAlignment="1">
      <alignment horizontal="center" vertical="top"/>
    </xf>
    <xf numFmtId="0" fontId="25" fillId="0" borderId="29" xfId="0" applyFont="1" applyBorder="1" applyAlignment="1">
      <alignment horizontal="center" vertical="top"/>
    </xf>
    <xf numFmtId="0" fontId="25" fillId="26" borderId="29" xfId="0" applyFont="1" applyFill="1" applyBorder="1" applyAlignment="1">
      <alignment horizontal="center" vertical="top"/>
    </xf>
    <xf numFmtId="0" fontId="25" fillId="0" borderId="30" xfId="0" applyFont="1" applyBorder="1" applyAlignment="1">
      <alignment horizontal="center" vertical="top"/>
    </xf>
    <xf numFmtId="0" fontId="49" fillId="0" borderId="0" xfId="43" applyFont="1"/>
    <xf numFmtId="0" fontId="25" fillId="0" borderId="51" xfId="43" applyFont="1" applyBorder="1"/>
    <xf numFmtId="0" fontId="25" fillId="0" borderId="79" xfId="43" applyFont="1" applyBorder="1"/>
    <xf numFmtId="0" fontId="25" fillId="0" borderId="67" xfId="43" applyFont="1" applyBorder="1"/>
    <xf numFmtId="0" fontId="25" fillId="0" borderId="25" xfId="43" applyFont="1" applyBorder="1"/>
    <xf numFmtId="0" fontId="25" fillId="0" borderId="22" xfId="43" applyFont="1" applyBorder="1"/>
    <xf numFmtId="0" fontId="36" fillId="0" borderId="25" xfId="43" applyFont="1" applyBorder="1"/>
    <xf numFmtId="0" fontId="36" fillId="0" borderId="22" xfId="43" applyFont="1" applyBorder="1"/>
    <xf numFmtId="0" fontId="25" fillId="0" borderId="0" xfId="43" applyFont="1" applyAlignment="1">
      <alignment vertical="center"/>
    </xf>
    <xf numFmtId="0" fontId="52" fillId="0" borderId="47" xfId="0" applyFont="1" applyBorder="1" applyAlignment="1">
      <alignment horizontal="center"/>
    </xf>
    <xf numFmtId="0" fontId="52" fillId="0" borderId="48" xfId="0" applyFont="1" applyBorder="1" applyAlignment="1">
      <alignment horizontal="center"/>
    </xf>
    <xf numFmtId="0" fontId="26" fillId="25" borderId="49" xfId="0" applyFont="1" applyFill="1" applyBorder="1" applyAlignment="1">
      <alignment horizontal="center"/>
    </xf>
    <xf numFmtId="0" fontId="25" fillId="0" borderId="50" xfId="0" applyFont="1" applyBorder="1" applyAlignment="1">
      <alignment horizontal="center"/>
    </xf>
    <xf numFmtId="0" fontId="26" fillId="0" borderId="22" xfId="43" applyFont="1" applyBorder="1" applyAlignment="1">
      <alignment horizontal="center"/>
    </xf>
    <xf numFmtId="0" fontId="25" fillId="0" borderId="22" xfId="43" applyFont="1" applyBorder="1" applyAlignment="1">
      <alignment horizontal="center"/>
    </xf>
    <xf numFmtId="0" fontId="52" fillId="0" borderId="45" xfId="0" applyFont="1" applyBorder="1" applyAlignment="1">
      <alignment horizontal="center"/>
    </xf>
    <xf numFmtId="0" fontId="52" fillId="0" borderId="46" xfId="0" applyFont="1" applyBorder="1" applyAlignment="1">
      <alignment horizontal="center"/>
    </xf>
    <xf numFmtId="0" fontId="26" fillId="25" borderId="44" xfId="0" applyFont="1" applyFill="1" applyBorder="1" applyAlignment="1">
      <alignment horizontal="center"/>
    </xf>
    <xf numFmtId="0" fontId="25" fillId="0" borderId="17" xfId="0" applyFont="1" applyBorder="1" applyAlignment="1">
      <alignment horizontal="center"/>
    </xf>
    <xf numFmtId="11" fontId="25" fillId="0" borderId="25" xfId="43" applyNumberFormat="1" applyFont="1" applyBorder="1"/>
    <xf numFmtId="11" fontId="25" fillId="0" borderId="0" xfId="43" applyNumberFormat="1" applyFont="1"/>
    <xf numFmtId="11" fontId="26" fillId="0" borderId="0" xfId="43" applyNumberFormat="1" applyFont="1" applyAlignment="1">
      <alignment horizontal="center"/>
    </xf>
    <xf numFmtId="0" fontId="25" fillId="0" borderId="86" xfId="43" applyFont="1" applyBorder="1"/>
    <xf numFmtId="0" fontId="25" fillId="0" borderId="87" xfId="43" applyFont="1" applyBorder="1"/>
    <xf numFmtId="0" fontId="31" fillId="0" borderId="87" xfId="43" applyFont="1" applyBorder="1" applyAlignment="1">
      <alignment horizontal="left"/>
    </xf>
    <xf numFmtId="0" fontId="25" fillId="0" borderId="0" xfId="44" applyFont="1"/>
    <xf numFmtId="0" fontId="3" fillId="0" borderId="0" xfId="46"/>
    <xf numFmtId="0" fontId="25" fillId="0" borderId="0" xfId="44" applyFont="1" applyAlignment="1">
      <alignment vertical="center"/>
    </xf>
    <xf numFmtId="0" fontId="44" fillId="0" borderId="0" xfId="45" applyFont="1" applyAlignment="1">
      <alignment vertical="center"/>
    </xf>
    <xf numFmtId="0" fontId="3" fillId="0" borderId="0" xfId="46" applyAlignment="1">
      <alignment vertical="center"/>
    </xf>
    <xf numFmtId="0" fontId="44" fillId="28" borderId="55" xfId="45" applyFont="1" applyFill="1" applyBorder="1" applyAlignment="1">
      <alignment horizontal="left"/>
    </xf>
    <xf numFmtId="0" fontId="44" fillId="28" borderId="89" xfId="46" applyFont="1" applyFill="1" applyBorder="1"/>
    <xf numFmtId="0" fontId="44" fillId="28" borderId="20" xfId="46" applyFont="1" applyFill="1" applyBorder="1"/>
    <xf numFmtId="0" fontId="22" fillId="0" borderId="0" xfId="46" applyFont="1"/>
    <xf numFmtId="0" fontId="3" fillId="0" borderId="0" xfId="46" applyAlignment="1">
      <alignment horizontal="left"/>
    </xf>
    <xf numFmtId="0" fontId="24" fillId="0" borderId="0" xfId="47" applyFont="1"/>
    <xf numFmtId="0" fontId="33" fillId="0" borderId="0" xfId="47" applyFont="1" applyAlignment="1">
      <alignment vertical="top"/>
    </xf>
    <xf numFmtId="0" fontId="24" fillId="0" borderId="0" xfId="47" applyFont="1" applyAlignment="1">
      <alignment vertical="top"/>
    </xf>
    <xf numFmtId="0" fontId="33" fillId="0" borderId="0" xfId="47" applyFont="1" applyAlignment="1">
      <alignment vertical="top" wrapText="1"/>
    </xf>
    <xf numFmtId="0" fontId="24" fillId="0" borderId="0" xfId="47" applyFont="1" applyAlignment="1">
      <alignment vertical="top" wrapText="1"/>
    </xf>
    <xf numFmtId="0" fontId="55" fillId="30" borderId="92" xfId="47" applyFont="1" applyFill="1" applyBorder="1" applyAlignment="1">
      <alignment horizontal="center" vertical="center" wrapText="1"/>
    </xf>
    <xf numFmtId="0" fontId="56" fillId="30" borderId="93" xfId="47" applyFont="1" applyFill="1" applyBorder="1" applyAlignment="1">
      <alignment horizontal="center" vertical="center" wrapText="1"/>
    </xf>
    <xf numFmtId="0" fontId="56" fillId="30" borderId="94" xfId="47" applyFont="1" applyFill="1" applyBorder="1" applyAlignment="1">
      <alignment horizontal="center" vertical="center" wrapText="1"/>
    </xf>
    <xf numFmtId="0" fontId="57" fillId="31" borderId="95" xfId="47" applyFont="1" applyFill="1" applyBorder="1" applyAlignment="1">
      <alignment horizontal="center" vertical="center" wrapText="1"/>
    </xf>
    <xf numFmtId="0" fontId="58" fillId="0" borderId="95" xfId="47" applyFont="1" applyBorder="1" applyAlignment="1">
      <alignment horizontal="center" vertical="center" wrapText="1"/>
    </xf>
    <xf numFmtId="0" fontId="55" fillId="0" borderId="95" xfId="47" applyFont="1" applyBorder="1" applyAlignment="1">
      <alignment horizontal="center" vertical="center" wrapText="1"/>
    </xf>
    <xf numFmtId="0" fontId="55" fillId="31" borderId="95" xfId="47" applyFont="1" applyFill="1" applyBorder="1" applyAlignment="1">
      <alignment horizontal="center" vertical="center" wrapText="1"/>
    </xf>
    <xf numFmtId="0" fontId="24" fillId="0" borderId="0" xfId="46" applyFont="1" applyAlignment="1">
      <alignment vertical="top"/>
    </xf>
    <xf numFmtId="0" fontId="33" fillId="0" borderId="0" xfId="46" applyFont="1" applyAlignment="1">
      <alignment vertical="top"/>
    </xf>
    <xf numFmtId="0" fontId="26" fillId="0" borderId="70" xfId="0" applyFont="1" applyBorder="1" applyAlignment="1">
      <alignment horizontal="left" vertical="top"/>
    </xf>
    <xf numFmtId="0" fontId="26" fillId="0" borderId="31" xfId="0" applyFont="1" applyBorder="1" applyAlignment="1">
      <alignment horizontal="left" vertical="top"/>
    </xf>
    <xf numFmtId="0" fontId="27" fillId="0" borderId="34" xfId="0" applyFont="1" applyBorder="1" applyAlignment="1">
      <alignment horizontal="center" vertical="top"/>
    </xf>
    <xf numFmtId="0" fontId="27" fillId="0" borderId="26" xfId="0" applyFont="1" applyBorder="1" applyAlignment="1">
      <alignment horizontal="center" vertical="top"/>
    </xf>
    <xf numFmtId="0" fontId="27" fillId="0" borderId="33" xfId="0" applyFont="1" applyBorder="1" applyAlignment="1">
      <alignment horizontal="center" vertical="top"/>
    </xf>
    <xf numFmtId="0" fontId="27" fillId="0" borderId="35" xfId="0" applyFont="1" applyBorder="1" applyAlignment="1">
      <alignment horizontal="center" vertical="top"/>
    </xf>
    <xf numFmtId="0" fontId="27" fillId="0" borderId="24" xfId="0" applyFont="1" applyBorder="1" applyAlignment="1">
      <alignment horizontal="center" vertical="top"/>
    </xf>
    <xf numFmtId="0" fontId="27" fillId="0" borderId="60" xfId="0" applyFont="1" applyBorder="1" applyAlignment="1">
      <alignment horizontal="center" vertical="top"/>
    </xf>
    <xf numFmtId="0" fontId="27" fillId="0" borderId="40" xfId="0" applyFont="1" applyBorder="1" applyAlignment="1">
      <alignment horizontal="center" vertical="top"/>
    </xf>
    <xf numFmtId="0" fontId="27" fillId="0" borderId="28" xfId="0" applyFont="1" applyBorder="1" applyAlignment="1">
      <alignment horizontal="center" vertical="top"/>
    </xf>
    <xf numFmtId="0" fontId="60" fillId="0" borderId="0" xfId="0" applyFont="1" applyAlignment="1">
      <alignment horizontal="left" vertical="top"/>
    </xf>
    <xf numFmtId="0" fontId="28" fillId="0" borderId="0" xfId="0" applyFont="1"/>
    <xf numFmtId="0" fontId="26" fillId="0" borderId="96" xfId="0" applyFont="1" applyBorder="1" applyAlignment="1">
      <alignment horizontal="left" vertical="top"/>
    </xf>
    <xf numFmtId="0" fontId="26" fillId="0" borderId="78" xfId="0" applyFont="1" applyBorder="1" applyAlignment="1">
      <alignment horizontal="left" vertical="top"/>
    </xf>
    <xf numFmtId="0" fontId="26" fillId="0" borderId="71" xfId="0" applyFont="1" applyBorder="1" applyAlignment="1">
      <alignment horizontal="left" vertical="top"/>
    </xf>
    <xf numFmtId="0" fontId="26" fillId="0" borderId="66" xfId="0" applyFont="1" applyBorder="1" applyAlignment="1">
      <alignment horizontal="left" vertical="top"/>
    </xf>
    <xf numFmtId="0" fontId="26" fillId="32" borderId="21" xfId="0" applyFont="1" applyFill="1" applyBorder="1" applyAlignment="1">
      <alignment horizontal="left" vertical="top"/>
    </xf>
    <xf numFmtId="0" fontId="26" fillId="32" borderId="0" xfId="0" applyFont="1" applyFill="1" applyAlignment="1">
      <alignment horizontal="left" vertical="top"/>
    </xf>
    <xf numFmtId="0" fontId="25" fillId="32" borderId="25" xfId="0" applyFont="1" applyFill="1" applyBorder="1" applyAlignment="1">
      <alignment horizontal="center" vertical="top"/>
    </xf>
    <xf numFmtId="0" fontId="25" fillId="32" borderId="25" xfId="0" applyFont="1" applyFill="1" applyBorder="1" applyAlignment="1">
      <alignment horizontal="left" vertical="top"/>
    </xf>
    <xf numFmtId="0" fontId="25" fillId="32" borderId="26" xfId="0" applyFont="1" applyFill="1" applyBorder="1" applyAlignment="1">
      <alignment horizontal="center" vertical="top"/>
    </xf>
    <xf numFmtId="0" fontId="26" fillId="0" borderId="21" xfId="49" applyFont="1" applyFill="1" applyBorder="1" applyAlignment="1" applyProtection="1">
      <alignment horizontal="left" vertical="top"/>
    </xf>
    <xf numFmtId="0" fontId="26" fillId="0" borderId="0" xfId="49" applyFont="1" applyFill="1" applyBorder="1" applyAlignment="1" applyProtection="1">
      <alignment horizontal="left" vertical="top"/>
    </xf>
    <xf numFmtId="0" fontId="26" fillId="32" borderId="73" xfId="0" applyFont="1" applyFill="1" applyBorder="1" applyAlignment="1">
      <alignment horizontal="left" vertical="top"/>
    </xf>
    <xf numFmtId="0" fontId="26" fillId="32" borderId="42" xfId="0" applyFont="1" applyFill="1" applyBorder="1" applyAlignment="1">
      <alignment horizontal="left" vertical="top"/>
    </xf>
    <xf numFmtId="0" fontId="25" fillId="32" borderId="32" xfId="0" applyFont="1" applyFill="1" applyBorder="1" applyAlignment="1">
      <alignment horizontal="left" vertical="top" wrapText="1"/>
    </xf>
    <xf numFmtId="0" fontId="25" fillId="32" borderId="32" xfId="0" applyFont="1" applyFill="1" applyBorder="1" applyAlignment="1">
      <alignment horizontal="left" vertical="top"/>
    </xf>
    <xf numFmtId="0" fontId="25" fillId="32" borderId="33" xfId="0" applyFont="1" applyFill="1" applyBorder="1" applyAlignment="1">
      <alignment horizontal="center" vertical="top"/>
    </xf>
    <xf numFmtId="0" fontId="26" fillId="0" borderId="21" xfId="0" applyFont="1" applyBorder="1" applyAlignment="1">
      <alignment horizontal="left" vertical="top"/>
    </xf>
    <xf numFmtId="0" fontId="3" fillId="0" borderId="0" xfId="46" applyAlignment="1">
      <alignment vertical="top"/>
    </xf>
    <xf numFmtId="0" fontId="27" fillId="26" borderId="24" xfId="0" applyFont="1" applyFill="1" applyBorder="1" applyAlignment="1">
      <alignment horizontal="center" vertical="top"/>
    </xf>
    <xf numFmtId="0" fontId="26" fillId="26" borderId="0" xfId="0" applyFont="1" applyFill="1" applyAlignment="1">
      <alignment horizontal="left" vertical="top"/>
    </xf>
    <xf numFmtId="0" fontId="27" fillId="26" borderId="26" xfId="0" applyFont="1" applyFill="1" applyBorder="1" applyAlignment="1">
      <alignment horizontal="center" vertical="top"/>
    </xf>
    <xf numFmtId="0" fontId="26" fillId="26" borderId="25" xfId="0" applyFont="1" applyFill="1" applyBorder="1" applyAlignment="1">
      <alignment vertical="top" wrapText="1"/>
    </xf>
    <xf numFmtId="0" fontId="25" fillId="0" borderId="88" xfId="43" applyFont="1" applyBorder="1"/>
    <xf numFmtId="0" fontId="25" fillId="0" borderId="0" xfId="50" applyFont="1" applyAlignment="1">
      <alignment vertical="top"/>
    </xf>
    <xf numFmtId="0" fontId="25" fillId="0" borderId="0" xfId="50" applyFont="1" applyAlignment="1">
      <alignment horizontal="center" vertical="top"/>
    </xf>
    <xf numFmtId="0" fontId="25" fillId="0" borderId="0" xfId="50" applyFont="1" applyAlignment="1">
      <alignment vertical="center"/>
    </xf>
    <xf numFmtId="0" fontId="26" fillId="0" borderId="0" xfId="51" applyFont="1" applyAlignment="1">
      <alignment vertical="top"/>
    </xf>
    <xf numFmtId="0" fontId="44" fillId="0" borderId="0" xfId="48" applyFont="1" applyAlignment="1">
      <alignment horizontal="left" vertical="center"/>
    </xf>
    <xf numFmtId="0" fontId="41" fillId="0" borderId="0" xfId="48" applyFont="1" applyAlignment="1">
      <alignment horizontal="left" vertical="center"/>
    </xf>
    <xf numFmtId="0" fontId="25" fillId="0" borderId="98" xfId="48" applyFont="1" applyBorder="1" applyAlignment="1">
      <alignment horizontal="left" vertical="top"/>
    </xf>
    <xf numFmtId="0" fontId="25" fillId="0" borderId="98" xfId="48" applyFont="1" applyBorder="1" applyAlignment="1">
      <alignment vertical="top"/>
    </xf>
    <xf numFmtId="0" fontId="25" fillId="0" borderId="101" xfId="50" applyFont="1" applyBorder="1" applyAlignment="1">
      <alignment vertical="top"/>
    </xf>
    <xf numFmtId="0" fontId="25" fillId="0" borderId="101" xfId="48" applyFont="1" applyBorder="1" applyAlignment="1">
      <alignment horizontal="left" vertical="top"/>
    </xf>
    <xf numFmtId="0" fontId="26" fillId="0" borderId="101" xfId="48" applyFont="1" applyBorder="1" applyAlignment="1">
      <alignment horizontal="left" vertical="top" wrapText="1"/>
    </xf>
    <xf numFmtId="0" fontId="25" fillId="0" borderId="101" xfId="48" applyFont="1" applyBorder="1" applyAlignment="1">
      <alignment vertical="top" wrapText="1"/>
    </xf>
    <xf numFmtId="0" fontId="25" fillId="0" borderId="101" xfId="48" applyFont="1" applyBorder="1" applyAlignment="1">
      <alignment horizontal="left" vertical="top" wrapText="1"/>
    </xf>
    <xf numFmtId="0" fontId="25" fillId="0" borderId="101" xfId="48" applyFont="1" applyBorder="1" applyAlignment="1">
      <alignment vertical="top"/>
    </xf>
    <xf numFmtId="0" fontId="26" fillId="0" borderId="101" xfId="0" applyFont="1" applyBorder="1" applyAlignment="1">
      <alignment vertical="top" wrapText="1"/>
    </xf>
    <xf numFmtId="0" fontId="25" fillId="0" borderId="101" xfId="50" applyFont="1" applyBorder="1" applyAlignment="1">
      <alignment vertical="top" wrapText="1"/>
    </xf>
    <xf numFmtId="0" fontId="25" fillId="0" borderId="104" xfId="50" applyFont="1" applyBorder="1" applyAlignment="1">
      <alignment vertical="top"/>
    </xf>
    <xf numFmtId="0" fontId="25" fillId="0" borderId="104" xfId="50" applyFont="1" applyBorder="1" applyAlignment="1">
      <alignment vertical="top" wrapText="1"/>
    </xf>
    <xf numFmtId="0" fontId="26" fillId="0" borderId="101" xfId="48" applyFont="1" applyBorder="1" applyAlignment="1">
      <alignment vertical="top" wrapText="1"/>
    </xf>
    <xf numFmtId="0" fontId="25" fillId="0" borderId="101" xfId="51" applyFont="1" applyBorder="1" applyAlignment="1">
      <alignment vertical="top" wrapText="1"/>
    </xf>
    <xf numFmtId="0" fontId="25" fillId="0" borderId="101" xfId="51" applyFont="1" applyBorder="1" applyAlignment="1">
      <alignment vertical="top"/>
    </xf>
    <xf numFmtId="0" fontId="25" fillId="0" borderId="101" xfId="51" applyFont="1" applyBorder="1" applyAlignment="1">
      <alignment horizontal="left" vertical="top"/>
    </xf>
    <xf numFmtId="0" fontId="25" fillId="0" borderId="104" xfId="48" applyFont="1" applyBorder="1" applyAlignment="1">
      <alignment vertical="top" wrapText="1"/>
    </xf>
    <xf numFmtId="0" fontId="25" fillId="0" borderId="104" xfId="48" applyFont="1" applyBorder="1" applyAlignment="1">
      <alignment vertical="top"/>
    </xf>
    <xf numFmtId="0" fontId="26" fillId="27" borderId="106" xfId="48" applyFont="1" applyFill="1" applyBorder="1" applyAlignment="1">
      <alignment vertical="center"/>
    </xf>
    <xf numFmtId="0" fontId="26" fillId="27" borderId="107" xfId="48" applyFont="1" applyFill="1" applyBorder="1" applyAlignment="1">
      <alignment vertical="center"/>
    </xf>
    <xf numFmtId="0" fontId="27" fillId="0" borderId="97" xfId="50" applyFont="1" applyBorder="1" applyAlignment="1">
      <alignment vertical="top"/>
    </xf>
    <xf numFmtId="0" fontId="27" fillId="0" borderId="100" xfId="50" applyFont="1" applyBorder="1" applyAlignment="1">
      <alignment vertical="top"/>
    </xf>
    <xf numFmtId="0" fontId="27" fillId="0" borderId="103" xfId="50" applyFont="1" applyBorder="1" applyAlignment="1">
      <alignment vertical="top"/>
    </xf>
    <xf numFmtId="0" fontId="25" fillId="0" borderId="99" xfId="50" applyFont="1" applyBorder="1" applyAlignment="1">
      <alignment vertical="top" wrapText="1"/>
    </xf>
    <xf numFmtId="0" fontId="25" fillId="0" borderId="102" xfId="50" applyFont="1" applyBorder="1" applyAlignment="1">
      <alignment vertical="top" wrapText="1"/>
    </xf>
    <xf numFmtId="0" fontId="25" fillId="0" borderId="105" xfId="50" applyFont="1" applyBorder="1" applyAlignment="1">
      <alignment vertical="top" wrapText="1"/>
    </xf>
    <xf numFmtId="0" fontId="25" fillId="0" borderId="102" xfId="48" applyFont="1" applyBorder="1" applyAlignment="1">
      <alignment vertical="top" wrapText="1"/>
    </xf>
    <xf numFmtId="0" fontId="26" fillId="26" borderId="22" xfId="0" applyFont="1" applyFill="1" applyBorder="1" applyAlignment="1">
      <alignment horizontal="left" vertical="top"/>
    </xf>
    <xf numFmtId="0" fontId="25" fillId="0" borderId="25" xfId="0" quotePrefix="1" applyFont="1" applyBorder="1" applyAlignment="1">
      <alignment vertical="top"/>
    </xf>
    <xf numFmtId="0" fontId="25" fillId="0" borderId="16" xfId="0" quotePrefix="1" applyFont="1" applyBorder="1" applyAlignment="1">
      <alignment vertical="top"/>
    </xf>
    <xf numFmtId="0" fontId="25" fillId="0" borderId="109" xfId="0" quotePrefix="1" applyFont="1" applyBorder="1" applyAlignment="1">
      <alignment vertical="top"/>
    </xf>
    <xf numFmtId="0" fontId="25" fillId="0" borderId="109" xfId="0" applyFont="1" applyBorder="1" applyAlignment="1">
      <alignment vertical="top"/>
    </xf>
    <xf numFmtId="0" fontId="25" fillId="0" borderId="110" xfId="0" applyFont="1" applyBorder="1" applyAlignment="1">
      <alignment horizontal="center" vertical="top"/>
    </xf>
    <xf numFmtId="0" fontId="25" fillId="26" borderId="110" xfId="0" applyFont="1" applyFill="1" applyBorder="1" applyAlignment="1">
      <alignment horizontal="center" vertical="top"/>
    </xf>
    <xf numFmtId="0" fontId="27" fillId="26" borderId="110" xfId="0" applyFont="1" applyFill="1" applyBorder="1" applyAlignment="1">
      <alignment horizontal="center" vertical="top"/>
    </xf>
    <xf numFmtId="0" fontId="27" fillId="26" borderId="111" xfId="0" applyFont="1" applyFill="1" applyBorder="1" applyAlignment="1">
      <alignment horizontal="left" vertical="top"/>
    </xf>
    <xf numFmtId="0" fontId="25" fillId="26" borderId="111" xfId="0" applyFont="1" applyFill="1" applyBorder="1" applyAlignment="1">
      <alignment horizontal="left" vertical="top"/>
    </xf>
    <xf numFmtId="0" fontId="25" fillId="26" borderId="112" xfId="0" applyFont="1" applyFill="1" applyBorder="1" applyAlignment="1">
      <alignment horizontal="left" vertical="top"/>
    </xf>
    <xf numFmtId="0" fontId="26" fillId="26" borderId="109" xfId="0" applyFont="1" applyFill="1" applyBorder="1" applyAlignment="1">
      <alignment horizontal="left" vertical="top"/>
    </xf>
    <xf numFmtId="0" fontId="25" fillId="26" borderId="109" xfId="0" applyFont="1" applyFill="1" applyBorder="1" applyAlignment="1">
      <alignment horizontal="left" vertical="top"/>
    </xf>
    <xf numFmtId="0" fontId="26" fillId="26" borderId="112" xfId="0" applyFont="1" applyFill="1" applyBorder="1" applyAlignment="1">
      <alignment horizontal="left" vertical="top"/>
    </xf>
    <xf numFmtId="0" fontId="26" fillId="26" borderId="109" xfId="0" applyFont="1" applyFill="1" applyBorder="1" applyAlignment="1">
      <alignment horizontal="left" vertical="top" wrapText="1"/>
    </xf>
    <xf numFmtId="0" fontId="25" fillId="26" borderId="29" xfId="0" applyFont="1" applyFill="1" applyBorder="1" applyAlignment="1">
      <alignment horizontal="left" vertical="top"/>
    </xf>
    <xf numFmtId="0" fontId="25" fillId="26" borderId="16" xfId="0" applyFont="1" applyFill="1" applyBorder="1" applyAlignment="1">
      <alignment horizontal="left" vertical="top"/>
    </xf>
    <xf numFmtId="0" fontId="25" fillId="0" borderId="22" xfId="0" applyFont="1" applyBorder="1" applyAlignment="1">
      <alignment vertical="top" wrapText="1"/>
    </xf>
    <xf numFmtId="0" fontId="25" fillId="0" borderId="68" xfId="0" applyFont="1" applyBorder="1" applyAlignment="1">
      <alignment vertical="top" wrapText="1"/>
    </xf>
    <xf numFmtId="0" fontId="25" fillId="0" borderId="25" xfId="0" applyFont="1" applyBorder="1" applyAlignment="1">
      <alignment horizontal="left" vertical="top" wrapText="1"/>
    </xf>
    <xf numFmtId="0" fontId="25" fillId="26" borderId="25" xfId="0" applyFont="1" applyFill="1" applyBorder="1" applyAlignment="1">
      <alignment horizontal="left" vertical="top" wrapText="1"/>
    </xf>
    <xf numFmtId="0" fontId="25" fillId="0" borderId="0" xfId="48" applyFont="1" applyAlignment="1">
      <alignment horizontal="center" vertical="top"/>
    </xf>
    <xf numFmtId="0" fontId="28" fillId="0" borderId="0" xfId="48" applyFont="1" applyAlignment="1">
      <alignment horizontal="left" vertical="top"/>
    </xf>
    <xf numFmtId="0" fontId="25" fillId="0" borderId="0" xfId="48" applyFont="1" applyAlignment="1">
      <alignment vertical="top"/>
    </xf>
    <xf numFmtId="0" fontId="26" fillId="24" borderId="113" xfId="48" applyFont="1" applyFill="1" applyBorder="1" applyAlignment="1">
      <alignment horizontal="left" vertical="top"/>
    </xf>
    <xf numFmtId="0" fontId="26" fillId="24" borderId="18" xfId="48" applyFont="1" applyFill="1" applyBorder="1" applyAlignment="1">
      <alignment horizontal="center" vertical="top"/>
    </xf>
    <xf numFmtId="0" fontId="26" fillId="24" borderId="116" xfId="48" applyFont="1" applyFill="1" applyBorder="1" applyAlignment="1">
      <alignment horizontal="center" vertical="top"/>
    </xf>
    <xf numFmtId="0" fontId="28" fillId="0" borderId="0" xfId="48" applyFont="1" applyAlignment="1">
      <alignment vertical="top"/>
    </xf>
    <xf numFmtId="0" fontId="29" fillId="24" borderId="21" xfId="48" applyFont="1" applyFill="1" applyBorder="1" applyAlignment="1">
      <alignment horizontal="left" vertical="top"/>
    </xf>
    <xf numFmtId="0" fontId="29" fillId="24" borderId="0" xfId="48" applyFont="1" applyFill="1" applyAlignment="1">
      <alignment horizontal="center" vertical="top"/>
    </xf>
    <xf numFmtId="0" fontId="29" fillId="24" borderId="22" xfId="48" applyFont="1" applyFill="1" applyBorder="1" applyAlignment="1">
      <alignment horizontal="center" vertical="top"/>
    </xf>
    <xf numFmtId="0" fontId="25" fillId="0" borderId="25" xfId="48" applyFont="1" applyBorder="1" applyAlignment="1">
      <alignment vertical="top"/>
    </xf>
    <xf numFmtId="0" fontId="25" fillId="0" borderId="25" xfId="48" applyFont="1" applyBorder="1" applyAlignment="1">
      <alignment horizontal="left" vertical="top"/>
    </xf>
    <xf numFmtId="0" fontId="25" fillId="0" borderId="26" xfId="48" applyFont="1" applyBorder="1" applyAlignment="1">
      <alignment horizontal="center" vertical="top"/>
    </xf>
    <xf numFmtId="0" fontId="27" fillId="0" borderId="75" xfId="48" applyFont="1" applyBorder="1" applyAlignment="1">
      <alignment horizontal="left" vertical="top"/>
    </xf>
    <xf numFmtId="0" fontId="26" fillId="0" borderId="0" xfId="48" applyFont="1" applyAlignment="1">
      <alignment horizontal="left" vertical="top"/>
    </xf>
    <xf numFmtId="0" fontId="26" fillId="0" borderId="25" xfId="48" applyFont="1" applyBorder="1" applyAlignment="1">
      <alignment horizontal="left" vertical="top"/>
    </xf>
    <xf numFmtId="0" fontId="27" fillId="0" borderId="34" xfId="48" applyFont="1" applyBorder="1" applyAlignment="1">
      <alignment horizontal="center" vertical="top"/>
    </xf>
    <xf numFmtId="0" fontId="25" fillId="0" borderId="23" xfId="48" applyFont="1" applyBorder="1" applyAlignment="1">
      <alignment vertical="top"/>
    </xf>
    <xf numFmtId="0" fontId="25" fillId="0" borderId="23" xfId="48" applyFont="1" applyBorder="1" applyAlignment="1">
      <alignment horizontal="left" vertical="top"/>
    </xf>
    <xf numFmtId="0" fontId="25" fillId="0" borderId="24" xfId="48" applyFont="1" applyBorder="1" applyAlignment="1">
      <alignment horizontal="center" vertical="top"/>
    </xf>
    <xf numFmtId="0" fontId="27" fillId="32" borderId="71" xfId="48" applyFont="1" applyFill="1" applyBorder="1" applyAlignment="1">
      <alignment horizontal="left" vertical="top"/>
    </xf>
    <xf numFmtId="0" fontId="26" fillId="32" borderId="66" xfId="48" applyFont="1" applyFill="1" applyBorder="1" applyAlignment="1">
      <alignment horizontal="left" vertical="top"/>
    </xf>
    <xf numFmtId="0" fontId="25" fillId="32" borderId="23" xfId="48" applyFont="1" applyFill="1" applyBorder="1" applyAlignment="1">
      <alignment horizontal="left" vertical="top"/>
    </xf>
    <xf numFmtId="0" fontId="25" fillId="32" borderId="24" xfId="48" applyFont="1" applyFill="1" applyBorder="1" applyAlignment="1">
      <alignment horizontal="center" vertical="top"/>
    </xf>
    <xf numFmtId="0" fontId="27" fillId="32" borderId="21" xfId="48" applyFont="1" applyFill="1" applyBorder="1" applyAlignment="1">
      <alignment horizontal="left" vertical="top"/>
    </xf>
    <xf numFmtId="0" fontId="26" fillId="32" borderId="0" xfId="48" applyFont="1" applyFill="1" applyAlignment="1">
      <alignment horizontal="left" vertical="top"/>
    </xf>
    <xf numFmtId="0" fontId="25" fillId="32" borderId="26" xfId="48" applyFont="1" applyFill="1" applyBorder="1" applyAlignment="1">
      <alignment horizontal="center" vertical="top"/>
    </xf>
    <xf numFmtId="0" fontId="27" fillId="0" borderId="71" xfId="48" applyFont="1" applyBorder="1" applyAlignment="1">
      <alignment horizontal="left" vertical="top"/>
    </xf>
    <xf numFmtId="0" fontId="26" fillId="0" borderId="66" xfId="48" applyFont="1" applyBorder="1" applyAlignment="1">
      <alignment horizontal="left" vertical="top"/>
    </xf>
    <xf numFmtId="0" fontId="27" fillId="0" borderId="21" xfId="48" applyFont="1" applyBorder="1" applyAlignment="1">
      <alignment horizontal="left" vertical="top"/>
    </xf>
    <xf numFmtId="0" fontId="27" fillId="0" borderId="26" xfId="48" applyFont="1" applyBorder="1" applyAlignment="1">
      <alignment horizontal="center" vertical="top"/>
    </xf>
    <xf numFmtId="0" fontId="25" fillId="32" borderId="25" xfId="48" applyFont="1" applyFill="1" applyBorder="1" applyAlignment="1">
      <alignment horizontal="left" vertical="top"/>
    </xf>
    <xf numFmtId="0" fontId="29" fillId="24" borderId="29" xfId="48" applyFont="1" applyFill="1" applyBorder="1" applyAlignment="1">
      <alignment horizontal="left" vertical="top"/>
    </xf>
    <xf numFmtId="0" fontId="29" fillId="24" borderId="108" xfId="48" applyFont="1" applyFill="1" applyBorder="1" applyAlignment="1">
      <alignment horizontal="center" vertical="top"/>
    </xf>
    <xf numFmtId="0" fontId="29" fillId="24" borderId="31" xfId="48" applyFont="1" applyFill="1" applyBorder="1" applyAlignment="1">
      <alignment horizontal="center" vertical="top"/>
    </xf>
    <xf numFmtId="0" fontId="25" fillId="0" borderId="117" xfId="48" applyFont="1" applyBorder="1" applyAlignment="1">
      <alignment horizontal="left" vertical="top"/>
    </xf>
    <xf numFmtId="0" fontId="25" fillId="0" borderId="117" xfId="48" applyFont="1" applyBorder="1" applyAlignment="1">
      <alignment horizontal="center" vertical="top"/>
    </xf>
    <xf numFmtId="0" fontId="25" fillId="0" borderId="117" xfId="48" applyFont="1" applyBorder="1" applyAlignment="1">
      <alignment vertical="top"/>
    </xf>
    <xf numFmtId="0" fontId="27" fillId="0" borderId="117" xfId="48" applyFont="1" applyBorder="1" applyAlignment="1">
      <alignment horizontal="left" vertical="top"/>
    </xf>
    <xf numFmtId="0" fontId="26" fillId="0" borderId="117" xfId="48" applyFont="1" applyBorder="1" applyAlignment="1">
      <alignment horizontal="left" vertical="top"/>
    </xf>
    <xf numFmtId="0" fontId="27" fillId="26" borderId="71" xfId="48" applyFont="1" applyFill="1" applyBorder="1" applyAlignment="1">
      <alignment horizontal="left" vertical="top"/>
    </xf>
    <xf numFmtId="0" fontId="26" fillId="26" borderId="66" xfId="48" applyFont="1" applyFill="1" applyBorder="1" applyAlignment="1">
      <alignment horizontal="left" vertical="top"/>
    </xf>
    <xf numFmtId="0" fontId="25" fillId="26" borderId="23" xfId="48" applyFont="1" applyFill="1" applyBorder="1" applyAlignment="1">
      <alignment horizontal="center" vertical="top"/>
    </xf>
    <xf numFmtId="0" fontId="25" fillId="26" borderId="24" xfId="48" applyFont="1" applyFill="1" applyBorder="1" applyAlignment="1">
      <alignment horizontal="center" vertical="top"/>
    </xf>
    <xf numFmtId="0" fontId="27" fillId="26" borderId="21" xfId="48" applyFont="1" applyFill="1" applyBorder="1" applyAlignment="1">
      <alignment horizontal="left" vertical="top"/>
    </xf>
    <xf numFmtId="0" fontId="26" fillId="26" borderId="0" xfId="48" applyFont="1" applyFill="1" applyAlignment="1">
      <alignment horizontal="left" vertical="top"/>
    </xf>
    <xf numFmtId="0" fontId="25" fillId="26" borderId="25" xfId="48" applyFont="1" applyFill="1" applyBorder="1" applyAlignment="1">
      <alignment horizontal="left" vertical="top"/>
    </xf>
    <xf numFmtId="0" fontId="27" fillId="26" borderId="26" xfId="48" applyFont="1" applyFill="1" applyBorder="1" applyAlignment="1">
      <alignment horizontal="center" vertical="top"/>
    </xf>
    <xf numFmtId="0" fontId="25" fillId="26" borderId="25" xfId="48" applyFont="1" applyFill="1" applyBorder="1" applyAlignment="1">
      <alignment horizontal="center" vertical="top"/>
    </xf>
    <xf numFmtId="0" fontId="25" fillId="26" borderId="26" xfId="48" applyFont="1" applyFill="1" applyBorder="1" applyAlignment="1">
      <alignment horizontal="center" vertical="top"/>
    </xf>
    <xf numFmtId="0" fontId="26" fillId="0" borderId="25" xfId="0" applyFont="1" applyBorder="1" applyAlignment="1">
      <alignment horizontal="left" vertical="top" wrapText="1"/>
    </xf>
    <xf numFmtId="0" fontId="26" fillId="0" borderId="101" xfId="50" applyFont="1" applyBorder="1" applyAlignment="1">
      <alignment vertical="top"/>
    </xf>
    <xf numFmtId="0" fontId="26" fillId="0" borderId="98" xfId="50" applyFont="1" applyBorder="1" applyAlignment="1">
      <alignment vertical="top"/>
    </xf>
    <xf numFmtId="0" fontId="26" fillId="0" borderId="104" xfId="50" applyFont="1" applyBorder="1" applyAlignment="1">
      <alignment vertical="top"/>
    </xf>
    <xf numFmtId="0" fontId="25" fillId="0" borderId="98" xfId="48" applyFont="1" applyBorder="1" applyAlignment="1">
      <alignment vertical="top" wrapText="1"/>
    </xf>
    <xf numFmtId="0" fontId="25" fillId="0" borderId="101" xfId="51" applyFont="1" applyBorder="1" applyAlignment="1">
      <alignment horizontal="left" vertical="top" wrapText="1"/>
    </xf>
    <xf numFmtId="0" fontId="25" fillId="0" borderId="0" xfId="48" applyFont="1" applyAlignment="1">
      <alignment horizontal="left" vertical="top"/>
    </xf>
    <xf numFmtId="0" fontId="27" fillId="0" borderId="0" xfId="48" applyFont="1" applyAlignment="1">
      <alignment horizontal="left" vertical="top"/>
    </xf>
    <xf numFmtId="0" fontId="25" fillId="0" borderId="39" xfId="48" applyFont="1" applyBorder="1" applyAlignment="1">
      <alignment vertical="top"/>
    </xf>
    <xf numFmtId="0" fontId="25" fillId="0" borderId="39" xfId="48" applyFont="1" applyBorder="1" applyAlignment="1">
      <alignment horizontal="left" vertical="top"/>
    </xf>
    <xf numFmtId="0" fontId="25" fillId="0" borderId="39" xfId="48" applyFont="1" applyBorder="1" applyAlignment="1">
      <alignment horizontal="center" vertical="top"/>
    </xf>
    <xf numFmtId="0" fontId="27" fillId="0" borderId="96" xfId="48" applyFont="1" applyBorder="1" applyAlignment="1">
      <alignment horizontal="left" vertical="top"/>
    </xf>
    <xf numFmtId="0" fontId="26" fillId="0" borderId="78" xfId="48" applyFont="1" applyBorder="1" applyAlignment="1">
      <alignment horizontal="left" vertical="top"/>
    </xf>
    <xf numFmtId="0" fontId="26" fillId="0" borderId="39" xfId="48" applyFont="1" applyBorder="1" applyAlignment="1">
      <alignment horizontal="left" vertical="top"/>
    </xf>
    <xf numFmtId="0" fontId="25" fillId="0" borderId="25" xfId="48" applyFont="1" applyBorder="1" applyAlignment="1">
      <alignment horizontal="center" vertical="top"/>
    </xf>
    <xf numFmtId="0" fontId="25" fillId="0" borderId="16" xfId="48" applyFont="1" applyBorder="1" applyAlignment="1">
      <alignment vertical="top"/>
    </xf>
    <xf numFmtId="0" fontId="25" fillId="0" borderId="16" xfId="48" applyFont="1" applyBorder="1" applyAlignment="1">
      <alignment horizontal="center" vertical="top"/>
    </xf>
    <xf numFmtId="0" fontId="25" fillId="0" borderId="16" xfId="48" applyFont="1" applyBorder="1" applyAlignment="1">
      <alignment horizontal="left" vertical="top"/>
    </xf>
    <xf numFmtId="0" fontId="27" fillId="0" borderId="29" xfId="48" applyFont="1" applyBorder="1" applyAlignment="1">
      <alignment horizontal="left" vertical="top"/>
    </xf>
    <xf numFmtId="0" fontId="26" fillId="0" borderId="108" xfId="48" applyFont="1" applyBorder="1" applyAlignment="1">
      <alignment horizontal="left" vertical="top"/>
    </xf>
    <xf numFmtId="0" fontId="26" fillId="0" borderId="16" xfId="48" applyFont="1" applyBorder="1" applyAlignment="1">
      <alignment horizontal="left" vertical="top"/>
    </xf>
    <xf numFmtId="0" fontId="27" fillId="0" borderId="35" xfId="48" applyFont="1" applyBorder="1" applyAlignment="1">
      <alignment horizontal="center" vertical="top"/>
    </xf>
    <xf numFmtId="0" fontId="27" fillId="0" borderId="40" xfId="48" applyFont="1" applyBorder="1" applyAlignment="1">
      <alignment horizontal="center" vertical="top"/>
    </xf>
    <xf numFmtId="0" fontId="25" fillId="26" borderId="25" xfId="48" applyFont="1" applyFill="1" applyBorder="1" applyAlignment="1">
      <alignment vertical="top"/>
    </xf>
    <xf numFmtId="0" fontId="27" fillId="26" borderId="29" xfId="48" applyFont="1" applyFill="1" applyBorder="1" applyAlignment="1">
      <alignment horizontal="left" vertical="top"/>
    </xf>
    <xf numFmtId="0" fontId="26" fillId="26" borderId="108" xfId="48" applyFont="1" applyFill="1" applyBorder="1" applyAlignment="1">
      <alignment horizontal="left" vertical="top"/>
    </xf>
    <xf numFmtId="0" fontId="25" fillId="26" borderId="16" xfId="48" applyFont="1" applyFill="1" applyBorder="1" applyAlignment="1">
      <alignment vertical="top"/>
    </xf>
    <xf numFmtId="0" fontId="25" fillId="26" borderId="35" xfId="48" applyFont="1" applyFill="1" applyBorder="1" applyAlignment="1">
      <alignment horizontal="center" vertical="top"/>
    </xf>
    <xf numFmtId="0" fontId="25" fillId="26" borderId="22" xfId="0" applyFont="1" applyFill="1" applyBorder="1" applyAlignment="1">
      <alignment vertical="top" wrapText="1"/>
    </xf>
    <xf numFmtId="0" fontId="25" fillId="0" borderId="120" xfId="0" applyFont="1" applyBorder="1" applyAlignment="1">
      <alignment vertical="top"/>
    </xf>
    <xf numFmtId="0" fontId="25" fillId="0" borderId="120" xfId="0" applyFont="1" applyBorder="1" applyAlignment="1">
      <alignment horizontal="center" vertical="top"/>
    </xf>
    <xf numFmtId="0" fontId="27" fillId="26" borderId="121" xfId="0" applyFont="1" applyFill="1" applyBorder="1" applyAlignment="1">
      <alignment horizontal="left" vertical="top"/>
    </xf>
    <xf numFmtId="0" fontId="25" fillId="26" borderId="122" xfId="0" applyFont="1" applyFill="1" applyBorder="1" applyAlignment="1">
      <alignment horizontal="left" vertical="top"/>
    </xf>
    <xf numFmtId="0" fontId="25" fillId="26" borderId="122" xfId="0" applyFont="1" applyFill="1" applyBorder="1" applyAlignment="1">
      <alignment horizontal="center" vertical="top"/>
    </xf>
    <xf numFmtId="0" fontId="25" fillId="26" borderId="123" xfId="0" applyFont="1" applyFill="1" applyBorder="1" applyAlignment="1">
      <alignment horizontal="center" vertical="top"/>
    </xf>
    <xf numFmtId="0" fontId="25" fillId="0" borderId="124" xfId="0" applyFont="1" applyBorder="1" applyAlignment="1">
      <alignment vertical="top"/>
    </xf>
    <xf numFmtId="0" fontId="25" fillId="0" borderId="124" xfId="0" applyFont="1" applyBorder="1" applyAlignment="1">
      <alignment horizontal="center" vertical="top"/>
    </xf>
    <xf numFmtId="0" fontId="27" fillId="26" borderId="125" xfId="0" applyFont="1" applyFill="1" applyBorder="1" applyAlignment="1">
      <alignment horizontal="left" vertical="top"/>
    </xf>
    <xf numFmtId="0" fontId="25" fillId="26" borderId="126" xfId="0" applyFont="1" applyFill="1" applyBorder="1" applyAlignment="1">
      <alignment horizontal="left" vertical="top"/>
    </xf>
    <xf numFmtId="0" fontId="25" fillId="26" borderId="126" xfId="0" applyFont="1" applyFill="1" applyBorder="1" applyAlignment="1">
      <alignment horizontal="center" vertical="top"/>
    </xf>
    <xf numFmtId="0" fontId="25" fillId="26" borderId="127" xfId="0" applyFont="1" applyFill="1" applyBorder="1" applyAlignment="1">
      <alignment horizontal="center" vertical="top"/>
    </xf>
    <xf numFmtId="0" fontId="26" fillId="26" borderId="68" xfId="0" applyFont="1" applyFill="1" applyBorder="1" applyAlignment="1">
      <alignment horizontal="left" vertical="top"/>
    </xf>
    <xf numFmtId="0" fontId="26" fillId="26" borderId="70" xfId="0" applyFont="1" applyFill="1" applyBorder="1" applyAlignment="1">
      <alignment horizontal="left" vertical="top"/>
    </xf>
    <xf numFmtId="0" fontId="64" fillId="0" borderId="68" xfId="0" applyFont="1" applyBorder="1" applyAlignment="1">
      <alignment horizontal="left" vertical="top"/>
    </xf>
    <xf numFmtId="0" fontId="64" fillId="0" borderId="24" xfId="0" applyFont="1" applyBorder="1" applyAlignment="1">
      <alignment horizontal="center" vertical="top"/>
    </xf>
    <xf numFmtId="0" fontId="27" fillId="26" borderId="128" xfId="0" applyFont="1" applyFill="1" applyBorder="1" applyAlignment="1">
      <alignment horizontal="left" vertical="top"/>
    </xf>
    <xf numFmtId="0" fontId="25" fillId="26" borderId="129" xfId="0" applyFont="1" applyFill="1" applyBorder="1" applyAlignment="1">
      <alignment horizontal="left" vertical="top"/>
    </xf>
    <xf numFmtId="0" fontId="25" fillId="26" borderId="129" xfId="0" applyFont="1" applyFill="1" applyBorder="1" applyAlignment="1">
      <alignment vertical="top"/>
    </xf>
    <xf numFmtId="0" fontId="26" fillId="33" borderId="20" xfId="0" applyFont="1" applyFill="1" applyBorder="1" applyAlignment="1">
      <alignment horizontal="center" vertical="top"/>
    </xf>
    <xf numFmtId="0" fontId="64" fillId="0" borderId="0" xfId="0" applyFont="1" applyAlignment="1">
      <alignment horizontal="left" vertical="top"/>
    </xf>
    <xf numFmtId="0" fontId="24" fillId="0" borderId="119" xfId="0" applyFont="1" applyBorder="1"/>
    <xf numFmtId="0" fontId="48" fillId="0" borderId="119" xfId="0" applyFont="1" applyBorder="1" applyAlignment="1">
      <alignment horizontal="left"/>
    </xf>
    <xf numFmtId="0" fontId="24" fillId="0" borderId="119" xfId="0" applyFont="1" applyBorder="1" applyAlignment="1">
      <alignment horizontal="left"/>
    </xf>
    <xf numFmtId="0" fontId="25" fillId="0" borderId="119" xfId="0" applyFont="1" applyBorder="1"/>
    <xf numFmtId="0" fontId="25" fillId="0" borderId="119" xfId="0" applyFont="1" applyBorder="1" applyAlignment="1">
      <alignment horizontal="center"/>
    </xf>
    <xf numFmtId="0" fontId="25" fillId="0" borderId="130" xfId="48" applyFont="1" applyBorder="1" applyAlignment="1">
      <alignment vertical="top"/>
    </xf>
    <xf numFmtId="0" fontId="25" fillId="0" borderId="130" xfId="48" applyFont="1" applyBorder="1" applyAlignment="1">
      <alignment horizontal="left" vertical="top"/>
    </xf>
    <xf numFmtId="0" fontId="25" fillId="0" borderId="131" xfId="48" applyFont="1" applyBorder="1" applyAlignment="1">
      <alignment horizontal="center" vertical="top"/>
    </xf>
    <xf numFmtId="0" fontId="27" fillId="32" borderId="132" xfId="48" applyFont="1" applyFill="1" applyBorder="1" applyAlignment="1">
      <alignment horizontal="left" vertical="top"/>
    </xf>
    <xf numFmtId="0" fontId="26" fillId="32" borderId="133" xfId="48" applyFont="1" applyFill="1" applyBorder="1" applyAlignment="1">
      <alignment horizontal="left" vertical="top"/>
    </xf>
    <xf numFmtId="0" fontId="25" fillId="32" borderId="130" xfId="48" applyFont="1" applyFill="1" applyBorder="1" applyAlignment="1">
      <alignment horizontal="left" vertical="top"/>
    </xf>
    <xf numFmtId="0" fontId="25" fillId="32" borderId="131" xfId="48" applyFont="1" applyFill="1" applyBorder="1" applyAlignment="1">
      <alignment horizontal="center" vertical="top"/>
    </xf>
    <xf numFmtId="0" fontId="25" fillId="0" borderId="134" xfId="48" applyFont="1" applyBorder="1" applyAlignment="1">
      <alignment vertical="top"/>
    </xf>
    <xf numFmtId="0" fontId="25" fillId="0" borderId="134" xfId="48" applyFont="1" applyBorder="1" applyAlignment="1">
      <alignment horizontal="left" vertical="top"/>
    </xf>
    <xf numFmtId="0" fontId="25" fillId="0" borderId="135" xfId="48" applyFont="1" applyBorder="1" applyAlignment="1">
      <alignment horizontal="center" vertical="top"/>
    </xf>
    <xf numFmtId="0" fontId="27" fillId="32" borderId="136" xfId="48" applyFont="1" applyFill="1" applyBorder="1" applyAlignment="1">
      <alignment horizontal="left" vertical="top"/>
    </xf>
    <xf numFmtId="0" fontId="26" fillId="32" borderId="137" xfId="48" applyFont="1" applyFill="1" applyBorder="1" applyAlignment="1">
      <alignment horizontal="left" vertical="top"/>
    </xf>
    <xf numFmtId="0" fontId="25" fillId="32" borderId="134" xfId="48" applyFont="1" applyFill="1" applyBorder="1" applyAlignment="1">
      <alignment horizontal="left" vertical="top"/>
    </xf>
    <xf numFmtId="0" fontId="25" fillId="32" borderId="135" xfId="48" applyFont="1" applyFill="1" applyBorder="1" applyAlignment="1">
      <alignment horizontal="center" vertical="top"/>
    </xf>
    <xf numFmtId="0" fontId="27" fillId="0" borderId="0" xfId="0" applyFont="1" applyAlignment="1">
      <alignment horizontal="center" vertical="top"/>
    </xf>
    <xf numFmtId="0" fontId="25" fillId="26" borderId="21" xfId="0" applyFont="1" applyFill="1" applyBorder="1" applyAlignment="1">
      <alignment horizontal="center" vertical="top"/>
    </xf>
    <xf numFmtId="0" fontId="25" fillId="26" borderId="0" xfId="0" applyFont="1" applyFill="1" applyAlignment="1">
      <alignment horizontal="center" vertical="top"/>
    </xf>
    <xf numFmtId="0" fontId="29" fillId="24" borderId="108" xfId="0" applyFont="1" applyFill="1" applyBorder="1" applyAlignment="1">
      <alignment horizontal="center" vertical="top"/>
    </xf>
    <xf numFmtId="0" fontId="25" fillId="26" borderId="108" xfId="0" applyFont="1" applyFill="1" applyBorder="1" applyAlignment="1">
      <alignment horizontal="center" vertical="top"/>
    </xf>
    <xf numFmtId="0" fontId="26" fillId="26" borderId="108" xfId="0" applyFont="1" applyFill="1" applyBorder="1" applyAlignment="1">
      <alignment horizontal="left" vertical="top"/>
    </xf>
    <xf numFmtId="0" fontId="25" fillId="26" borderId="16" xfId="0" applyFont="1" applyFill="1" applyBorder="1" applyAlignment="1">
      <alignment vertical="top" wrapText="1"/>
    </xf>
    <xf numFmtId="0" fontId="25" fillId="26" borderId="108" xfId="0" applyFont="1" applyFill="1" applyBorder="1" applyAlignment="1">
      <alignment horizontal="left" vertical="top"/>
    </xf>
    <xf numFmtId="0" fontId="29" fillId="34" borderId="21" xfId="0" applyFont="1" applyFill="1" applyBorder="1" applyAlignment="1">
      <alignment horizontal="left" vertical="top"/>
    </xf>
    <xf numFmtId="0" fontId="26" fillId="34" borderId="10" xfId="0" applyFont="1" applyFill="1" applyBorder="1" applyAlignment="1">
      <alignment horizontal="left" vertical="top"/>
    </xf>
    <xf numFmtId="0" fontId="25" fillId="0" borderId="22" xfId="0" applyFont="1" applyBorder="1" applyAlignment="1">
      <alignment horizontal="left" vertical="top" wrapText="1"/>
    </xf>
    <xf numFmtId="0" fontId="25" fillId="0" borderId="101" xfId="0" applyFont="1" applyBorder="1" applyAlignment="1">
      <alignment vertical="top" wrapText="1"/>
    </xf>
    <xf numFmtId="0" fontId="27" fillId="0" borderId="68" xfId="0" applyFont="1" applyBorder="1" applyAlignment="1">
      <alignment horizontal="left" vertical="top"/>
    </xf>
    <xf numFmtId="0" fontId="64" fillId="0" borderId="101" xfId="0" applyFont="1" applyBorder="1" applyAlignment="1">
      <alignment vertical="top" wrapText="1"/>
    </xf>
    <xf numFmtId="0" fontId="64" fillId="0" borderId="101" xfId="48" applyFont="1" applyBorder="1" applyAlignment="1">
      <alignment vertical="top" wrapText="1"/>
    </xf>
    <xf numFmtId="0" fontId="64" fillId="0" borderId="101" xfId="48" applyFont="1" applyBorder="1" applyAlignment="1">
      <alignment horizontal="left" vertical="top" wrapText="1"/>
    </xf>
    <xf numFmtId="0" fontId="25" fillId="0" borderId="104" xfId="48" applyFont="1" applyBorder="1" applyAlignment="1">
      <alignment horizontal="left" vertical="top"/>
    </xf>
    <xf numFmtId="0" fontId="25" fillId="0" borderId="104" xfId="48" applyFont="1" applyBorder="1" applyAlignment="1">
      <alignment horizontal="left" vertical="top" wrapText="1"/>
    </xf>
    <xf numFmtId="0" fontId="26" fillId="24" borderId="138" xfId="0" applyFont="1" applyFill="1" applyBorder="1" applyAlignment="1">
      <alignment horizontal="center" vertical="top"/>
    </xf>
    <xf numFmtId="0" fontId="26" fillId="27" borderId="139" xfId="48" applyFont="1" applyFill="1" applyBorder="1" applyAlignment="1">
      <alignment vertical="center"/>
    </xf>
    <xf numFmtId="0" fontId="25" fillId="26" borderId="140" xfId="50" applyFont="1" applyFill="1" applyBorder="1" applyAlignment="1">
      <alignment horizontal="center" vertical="top"/>
    </xf>
    <xf numFmtId="0" fontId="25" fillId="35" borderId="140" xfId="50" applyFont="1" applyFill="1" applyBorder="1" applyAlignment="1">
      <alignment horizontal="center" vertical="top"/>
    </xf>
    <xf numFmtId="0" fontId="25" fillId="26" borderId="141" xfId="50" applyFont="1" applyFill="1" applyBorder="1" applyAlignment="1">
      <alignment horizontal="center" vertical="top"/>
    </xf>
    <xf numFmtId="0" fontId="25" fillId="35" borderId="141" xfId="50" applyFont="1" applyFill="1" applyBorder="1" applyAlignment="1">
      <alignment horizontal="center" vertical="top"/>
    </xf>
    <xf numFmtId="0" fontId="25" fillId="26" borderId="143" xfId="50" applyFont="1" applyFill="1" applyBorder="1" applyAlignment="1">
      <alignment horizontal="center" vertical="top"/>
    </xf>
    <xf numFmtId="0" fontId="25" fillId="35" borderId="143" xfId="50" applyFont="1" applyFill="1" applyBorder="1" applyAlignment="1">
      <alignment horizontal="center" vertical="top"/>
    </xf>
    <xf numFmtId="0" fontId="25" fillId="0" borderId="141" xfId="50" applyFont="1" applyBorder="1" applyAlignment="1">
      <alignment horizontal="center" vertical="top"/>
    </xf>
    <xf numFmtId="0" fontId="25" fillId="0" borderId="143" xfId="50" applyFont="1" applyBorder="1" applyAlignment="1">
      <alignment horizontal="center" vertical="top"/>
    </xf>
    <xf numFmtId="0" fontId="25" fillId="0" borderId="27" xfId="0" applyFont="1" applyBorder="1" applyAlignment="1">
      <alignment horizontal="left" vertical="top"/>
    </xf>
    <xf numFmtId="0" fontId="25" fillId="26" borderId="23" xfId="0" applyFont="1" applyFill="1" applyBorder="1" applyAlignment="1">
      <alignment horizontal="left" vertical="top"/>
    </xf>
    <xf numFmtId="0" fontId="25" fillId="26" borderId="120" xfId="0" applyFont="1" applyFill="1" applyBorder="1" applyAlignment="1">
      <alignment horizontal="left" vertical="top"/>
    </xf>
    <xf numFmtId="0" fontId="25" fillId="26" borderId="124" xfId="0" applyFont="1" applyFill="1" applyBorder="1" applyAlignment="1">
      <alignment horizontal="left" vertical="top"/>
    </xf>
    <xf numFmtId="0" fontId="25" fillId="26" borderId="36" xfId="0" applyFont="1" applyFill="1" applyBorder="1" applyAlignment="1">
      <alignment horizontal="left" vertical="top"/>
    </xf>
    <xf numFmtId="0" fontId="25" fillId="26" borderId="38" xfId="0" applyFont="1" applyFill="1" applyBorder="1" applyAlignment="1">
      <alignment horizontal="left" vertical="top"/>
    </xf>
    <xf numFmtId="0" fontId="25" fillId="0" borderId="16" xfId="0" applyFont="1" applyBorder="1" applyAlignment="1">
      <alignment horizontal="left" vertical="top"/>
    </xf>
    <xf numFmtId="0" fontId="25" fillId="26" borderId="16" xfId="48" applyFont="1" applyFill="1" applyBorder="1" applyAlignment="1">
      <alignment horizontal="left" vertical="top"/>
    </xf>
    <xf numFmtId="0" fontId="25" fillId="0" borderId="63" xfId="0" applyFont="1" applyBorder="1" applyAlignment="1">
      <alignment horizontal="left" vertical="top"/>
    </xf>
    <xf numFmtId="0" fontId="25" fillId="26" borderId="43" xfId="0" applyFont="1" applyFill="1" applyBorder="1" applyAlignment="1">
      <alignment horizontal="left" vertical="top"/>
    </xf>
    <xf numFmtId="0" fontId="25" fillId="26" borderId="41" xfId="0" applyFont="1" applyFill="1" applyBorder="1" applyAlignment="1">
      <alignment horizontal="left" vertical="top"/>
    </xf>
    <xf numFmtId="0" fontId="25" fillId="26" borderId="23" xfId="48" applyFont="1" applyFill="1" applyBorder="1" applyAlignment="1">
      <alignment horizontal="left" vertical="top"/>
    </xf>
    <xf numFmtId="0" fontId="24" fillId="0" borderId="117" xfId="0" applyFont="1" applyBorder="1"/>
    <xf numFmtId="0" fontId="48" fillId="0" borderId="117" xfId="0" applyFont="1" applyBorder="1" applyAlignment="1">
      <alignment horizontal="left"/>
    </xf>
    <xf numFmtId="0" fontId="24" fillId="0" borderId="117" xfId="0" applyFont="1" applyBorder="1" applyAlignment="1">
      <alignment horizontal="left"/>
    </xf>
    <xf numFmtId="0" fontId="25" fillId="0" borderId="117" xfId="0" applyFont="1" applyBorder="1"/>
    <xf numFmtId="0" fontId="25" fillId="0" borderId="117" xfId="0" applyFont="1" applyBorder="1" applyAlignment="1">
      <alignment horizontal="center"/>
    </xf>
    <xf numFmtId="0" fontId="25" fillId="0" borderId="52" xfId="50" applyFont="1" applyBorder="1" applyAlignment="1">
      <alignment horizontal="center" vertical="top"/>
    </xf>
    <xf numFmtId="0" fontId="64" fillId="0" borderId="101" xfId="51" applyFont="1" applyBorder="1" applyAlignment="1">
      <alignment vertical="top" wrapText="1"/>
    </xf>
    <xf numFmtId="0" fontId="70" fillId="36" borderId="20" xfId="0" applyFont="1" applyFill="1" applyBorder="1" applyAlignment="1">
      <alignment horizontal="center" vertical="top"/>
    </xf>
    <xf numFmtId="0" fontId="71" fillId="0" borderId="101" xfId="51" applyFont="1" applyBorder="1" applyAlignment="1">
      <alignment vertical="top"/>
    </xf>
    <xf numFmtId="0" fontId="71" fillId="0" borderId="101" xfId="50" applyFont="1" applyBorder="1" applyAlignment="1">
      <alignment vertical="top"/>
    </xf>
    <xf numFmtId="0" fontId="25" fillId="0" borderId="117" xfId="0" applyFont="1" applyBorder="1" applyAlignment="1">
      <alignment horizontal="left" vertical="top"/>
    </xf>
    <xf numFmtId="0" fontId="25" fillId="0" borderId="117" xfId="0" applyFont="1" applyBorder="1" applyAlignment="1">
      <alignment horizontal="center" vertical="top"/>
    </xf>
    <xf numFmtId="0" fontId="25" fillId="0" borderId="117" xfId="0" applyFont="1" applyBorder="1" applyAlignment="1">
      <alignment vertical="top"/>
    </xf>
    <xf numFmtId="0" fontId="27" fillId="0" borderId="117" xfId="0" applyFont="1" applyBorder="1" applyAlignment="1">
      <alignment horizontal="left" vertical="top"/>
    </xf>
    <xf numFmtId="0" fontId="25" fillId="0" borderId="52" xfId="50" applyFont="1" applyBorder="1" applyAlignment="1">
      <alignment vertical="top"/>
    </xf>
    <xf numFmtId="0" fontId="24" fillId="0" borderId="0" xfId="0" applyFont="1" applyAlignment="1">
      <alignment vertical="top"/>
    </xf>
    <xf numFmtId="0" fontId="72" fillId="0" borderId="101" xfId="51" applyFont="1" applyBorder="1" applyAlignment="1">
      <alignment vertical="top" wrapText="1"/>
    </xf>
    <xf numFmtId="0" fontId="33" fillId="27" borderId="119" xfId="50" applyFont="1" applyFill="1" applyBorder="1" applyAlignment="1">
      <alignment vertical="top"/>
    </xf>
    <xf numFmtId="0" fontId="33" fillId="27" borderId="146" xfId="50" applyFont="1" applyFill="1" applyBorder="1" applyAlignment="1">
      <alignment vertical="top"/>
    </xf>
    <xf numFmtId="0" fontId="27" fillId="0" borderId="70" xfId="0" applyFont="1" applyBorder="1" applyAlignment="1">
      <alignment horizontal="left" vertical="top"/>
    </xf>
    <xf numFmtId="0" fontId="27" fillId="26" borderId="22" xfId="0" applyFont="1" applyFill="1" applyBorder="1" applyAlignment="1">
      <alignment horizontal="left" vertical="top"/>
    </xf>
    <xf numFmtId="0" fontId="64" fillId="0" borderId="22" xfId="0" applyFont="1" applyBorder="1" applyAlignment="1">
      <alignment horizontal="left" vertical="top"/>
    </xf>
    <xf numFmtId="0" fontId="64" fillId="0" borderId="70" xfId="0" applyFont="1" applyBorder="1" applyAlignment="1">
      <alignment horizontal="left" vertical="top"/>
    </xf>
    <xf numFmtId="0" fontId="26" fillId="24" borderId="113" xfId="0" applyFont="1" applyFill="1" applyBorder="1" applyAlignment="1">
      <alignment horizontal="left" vertical="top"/>
    </xf>
    <xf numFmtId="0" fontId="26" fillId="24" borderId="144" xfId="0" applyFont="1" applyFill="1" applyBorder="1" applyAlignment="1">
      <alignment horizontal="center" vertical="top"/>
    </xf>
    <xf numFmtId="0" fontId="26" fillId="24" borderId="116" xfId="0" applyFont="1" applyFill="1" applyBorder="1" applyAlignment="1">
      <alignment horizontal="center" vertical="top"/>
    </xf>
    <xf numFmtId="0" fontId="29" fillId="0" borderId="108" xfId="0" applyFont="1" applyBorder="1" applyAlignment="1">
      <alignment horizontal="center" vertical="top"/>
    </xf>
    <xf numFmtId="0" fontId="53" fillId="0" borderId="147" xfId="45" applyFont="1" applyBorder="1" applyAlignment="1">
      <alignment vertical="top" wrapText="1"/>
    </xf>
    <xf numFmtId="14" fontId="53" fillId="0" borderId="148" xfId="46" applyNumberFormat="1" applyFont="1" applyBorder="1" applyAlignment="1">
      <alignment horizontal="left" vertical="top"/>
    </xf>
    <xf numFmtId="0" fontId="53" fillId="0" borderId="38" xfId="46" applyFont="1" applyBorder="1" applyAlignment="1">
      <alignment vertical="top"/>
    </xf>
    <xf numFmtId="0" fontId="53" fillId="0" borderId="26" xfId="45" applyFont="1" applyBorder="1" applyAlignment="1">
      <alignment vertical="top" wrapText="1"/>
    </xf>
    <xf numFmtId="14" fontId="53" fillId="0" borderId="152" xfId="46" applyNumberFormat="1" applyFont="1" applyBorder="1" applyAlignment="1">
      <alignment horizontal="left" vertical="top"/>
    </xf>
    <xf numFmtId="0" fontId="53" fillId="0" borderId="153" xfId="46" applyFont="1" applyBorder="1" applyAlignment="1">
      <alignment vertical="top"/>
    </xf>
    <xf numFmtId="0" fontId="3" fillId="0" borderId="148" xfId="46" applyBorder="1" applyAlignment="1">
      <alignment horizontal="left"/>
    </xf>
    <xf numFmtId="0" fontId="3" fillId="0" borderId="38" xfId="46" applyBorder="1"/>
    <xf numFmtId="0" fontId="53" fillId="0" borderId="26" xfId="46" applyFont="1" applyBorder="1"/>
    <xf numFmtId="0" fontId="3" fillId="0" borderId="149" xfId="46" applyBorder="1" applyAlignment="1">
      <alignment horizontal="left"/>
    </xf>
    <xf numFmtId="0" fontId="3" fillId="0" borderId="150" xfId="46" applyBorder="1"/>
    <xf numFmtId="0" fontId="53" fillId="0" borderId="151" xfId="46" applyFont="1" applyBorder="1"/>
    <xf numFmtId="14" fontId="53" fillId="0" borderId="154" xfId="46" applyNumberFormat="1" applyFont="1" applyBorder="1" applyAlignment="1">
      <alignment horizontal="left" vertical="top"/>
    </xf>
    <xf numFmtId="0" fontId="53" fillId="0" borderId="155" xfId="46" applyFont="1" applyBorder="1" applyAlignment="1">
      <alignment vertical="top"/>
    </xf>
    <xf numFmtId="0" fontId="53" fillId="0" borderId="34" xfId="45" applyFont="1" applyBorder="1" applyAlignment="1">
      <alignment vertical="top" wrapText="1"/>
    </xf>
    <xf numFmtId="0" fontId="53" fillId="0" borderId="26" xfId="45" quotePrefix="1" applyFont="1" applyBorder="1" applyAlignment="1">
      <alignment vertical="top" wrapText="1"/>
    </xf>
    <xf numFmtId="0" fontId="25" fillId="0" borderId="70" xfId="0" applyFont="1" applyBorder="1" applyAlignment="1">
      <alignment vertical="top" wrapText="1"/>
    </xf>
    <xf numFmtId="0" fontId="27" fillId="24" borderId="118" xfId="0" applyFont="1" applyFill="1" applyBorder="1" applyAlignment="1">
      <alignment horizontal="left" vertical="top"/>
    </xf>
    <xf numFmtId="0" fontId="26" fillId="24" borderId="114" xfId="0" applyFont="1" applyFill="1" applyBorder="1" applyAlignment="1">
      <alignment vertical="top"/>
    </xf>
    <xf numFmtId="0" fontId="26" fillId="24" borderId="114" xfId="0" applyFont="1" applyFill="1" applyBorder="1" applyAlignment="1">
      <alignment horizontal="left" vertical="top"/>
    </xf>
    <xf numFmtId="0" fontId="71" fillId="26" borderId="141" xfId="50" applyFont="1" applyFill="1" applyBorder="1" applyAlignment="1">
      <alignment horizontal="center" vertical="top"/>
    </xf>
    <xf numFmtId="0" fontId="71" fillId="0" borderId="141" xfId="50" applyFont="1" applyBorder="1" applyAlignment="1">
      <alignment horizontal="center" vertical="top"/>
    </xf>
    <xf numFmtId="0" fontId="71" fillId="0" borderId="0" xfId="50" applyFont="1" applyAlignment="1">
      <alignment vertical="top"/>
    </xf>
    <xf numFmtId="0" fontId="73" fillId="37" borderId="100" xfId="50" applyFont="1" applyFill="1" applyBorder="1" applyAlignment="1">
      <alignment vertical="top"/>
    </xf>
    <xf numFmtId="0" fontId="74" fillId="37" borderId="101" xfId="50" applyFont="1" applyFill="1" applyBorder="1" applyAlignment="1">
      <alignment vertical="top"/>
    </xf>
    <xf numFmtId="0" fontId="71" fillId="37" borderId="101" xfId="51" applyFont="1" applyFill="1" applyBorder="1" applyAlignment="1">
      <alignment vertical="top"/>
    </xf>
    <xf numFmtId="0" fontId="72" fillId="37" borderId="101" xfId="51" applyFont="1" applyFill="1" applyBorder="1" applyAlignment="1">
      <alignment vertical="top" wrapText="1"/>
    </xf>
    <xf numFmtId="0" fontId="71" fillId="37" borderId="102" xfId="50" applyFont="1" applyFill="1" applyBorder="1" applyAlignment="1">
      <alignment vertical="top" wrapText="1"/>
    </xf>
    <xf numFmtId="0" fontId="71" fillId="37" borderId="101" xfId="50" applyFont="1" applyFill="1" applyBorder="1" applyAlignment="1">
      <alignment vertical="top"/>
    </xf>
    <xf numFmtId="0" fontId="71" fillId="37" borderId="101" xfId="48" applyFont="1" applyFill="1" applyBorder="1" applyAlignment="1">
      <alignment vertical="top" wrapText="1"/>
    </xf>
    <xf numFmtId="0" fontId="24" fillId="0" borderId="0" xfId="47" applyFont="1" applyAlignment="1">
      <alignment horizontal="left" vertical="top" wrapText="1"/>
    </xf>
    <xf numFmtId="0" fontId="54" fillId="29" borderId="90" xfId="47" applyFont="1" applyFill="1" applyBorder="1" applyAlignment="1">
      <alignment horizontal="center" vertical="center"/>
    </xf>
    <xf numFmtId="0" fontId="54" fillId="29" borderId="91" xfId="47" applyFont="1" applyFill="1" applyBorder="1" applyAlignment="1">
      <alignment horizontal="center" vertical="center"/>
    </xf>
    <xf numFmtId="0" fontId="24" fillId="0" borderId="0" xfId="46" applyFont="1" applyAlignment="1">
      <alignment horizontal="left" vertical="top" wrapText="1"/>
    </xf>
    <xf numFmtId="0" fontId="41" fillId="0" borderId="0" xfId="0" applyFont="1" applyAlignment="1">
      <alignment horizontal="left" vertical="top"/>
    </xf>
    <xf numFmtId="0" fontId="40" fillId="0" borderId="0" xfId="47" applyFont="1" applyAlignment="1">
      <alignment vertical="center"/>
    </xf>
    <xf numFmtId="0" fontId="24" fillId="0" borderId="0" xfId="47" applyFont="1" applyAlignment="1">
      <alignment horizontal="left" vertical="top"/>
    </xf>
    <xf numFmtId="0" fontId="26" fillId="24" borderId="14" xfId="0" applyFont="1" applyFill="1" applyBorder="1" applyAlignment="1">
      <alignment vertical="top"/>
    </xf>
    <xf numFmtId="0" fontId="26" fillId="24" borderId="15" xfId="0" applyFont="1" applyFill="1" applyBorder="1" applyAlignment="1">
      <alignment vertical="top"/>
    </xf>
    <xf numFmtId="0" fontId="26" fillId="24" borderId="19" xfId="0" applyFont="1" applyFill="1" applyBorder="1" applyAlignment="1">
      <alignment vertical="top"/>
    </xf>
    <xf numFmtId="0" fontId="32" fillId="0" borderId="0" xfId="0" applyFont="1" applyAlignment="1">
      <alignment vertical="top"/>
    </xf>
    <xf numFmtId="0" fontId="26" fillId="24" borderId="14" xfId="0" applyFont="1" applyFill="1" applyBorder="1"/>
    <xf numFmtId="0" fontId="26" fillId="24" borderId="15" xfId="0" applyFont="1" applyFill="1" applyBorder="1"/>
    <xf numFmtId="0" fontId="26" fillId="24" borderId="19" xfId="0" applyFont="1" applyFill="1" applyBorder="1"/>
    <xf numFmtId="0" fontId="26" fillId="24" borderId="118" xfId="0" applyFont="1" applyFill="1" applyBorder="1" applyAlignment="1">
      <alignment vertical="top"/>
    </xf>
    <xf numFmtId="0" fontId="26" fillId="24" borderId="114" xfId="0" applyFont="1" applyFill="1" applyBorder="1" applyAlignment="1">
      <alignment vertical="top"/>
    </xf>
    <xf numFmtId="0" fontId="26" fillId="24" borderId="115" xfId="0" applyFont="1" applyFill="1" applyBorder="1" applyAlignment="1">
      <alignment vertical="top"/>
    </xf>
    <xf numFmtId="0" fontId="26" fillId="0" borderId="64" xfId="0" applyFont="1" applyBorder="1" applyAlignment="1">
      <alignment horizontal="center" vertical="center"/>
    </xf>
    <xf numFmtId="0" fontId="26" fillId="0" borderId="65" xfId="0" applyFont="1" applyBorder="1" applyAlignment="1">
      <alignment horizontal="center" vertical="center"/>
    </xf>
    <xf numFmtId="0" fontId="26" fillId="24" borderId="118" xfId="48" applyFont="1" applyFill="1" applyBorder="1" applyAlignment="1">
      <alignment vertical="top"/>
    </xf>
    <xf numFmtId="0" fontId="26" fillId="24" borderId="114" xfId="48" applyFont="1" applyFill="1" applyBorder="1" applyAlignment="1">
      <alignment vertical="top"/>
    </xf>
    <xf numFmtId="0" fontId="26" fillId="24" borderId="115" xfId="48" applyFont="1" applyFill="1" applyBorder="1" applyAlignment="1">
      <alignment vertical="top"/>
    </xf>
    <xf numFmtId="0" fontId="26" fillId="28" borderId="118" xfId="0" applyFont="1" applyFill="1" applyBorder="1" applyAlignment="1">
      <alignment horizontal="left" vertical="top"/>
    </xf>
    <xf numFmtId="0" fontId="26" fillId="28" borderId="114" xfId="0" applyFont="1" applyFill="1" applyBorder="1" applyAlignment="1">
      <alignment horizontal="left" vertical="top"/>
    </xf>
    <xf numFmtId="0" fontId="26" fillId="28" borderId="115" xfId="0" applyFont="1" applyFill="1" applyBorder="1" applyAlignment="1">
      <alignment horizontal="left" vertical="top"/>
    </xf>
    <xf numFmtId="0" fontId="44" fillId="0" borderId="108" xfId="0" applyFont="1" applyBorder="1" applyAlignment="1">
      <alignment horizontal="left" vertical="center"/>
    </xf>
    <xf numFmtId="0" fontId="26" fillId="27" borderId="118" xfId="0" applyFont="1" applyFill="1" applyBorder="1" applyAlignment="1">
      <alignment horizontal="left"/>
    </xf>
    <xf numFmtId="0" fontId="26" fillId="27" borderId="114" xfId="0" applyFont="1" applyFill="1" applyBorder="1" applyAlignment="1">
      <alignment horizontal="left"/>
    </xf>
    <xf numFmtId="0" fontId="26" fillId="27" borderId="115" xfId="0" applyFont="1" applyFill="1" applyBorder="1" applyAlignment="1">
      <alignment horizontal="left"/>
    </xf>
    <xf numFmtId="0" fontId="27" fillId="24" borderId="118" xfId="0" applyFont="1" applyFill="1" applyBorder="1" applyAlignment="1">
      <alignment horizontal="left" vertical="top"/>
    </xf>
    <xf numFmtId="0" fontId="27" fillId="24" borderId="114" xfId="0" applyFont="1" applyFill="1" applyBorder="1" applyAlignment="1">
      <alignment horizontal="left" vertical="top"/>
    </xf>
    <xf numFmtId="0" fontId="27" fillId="24" borderId="156" xfId="0" applyFont="1" applyFill="1" applyBorder="1" applyAlignment="1">
      <alignment horizontal="left" vertical="top"/>
    </xf>
    <xf numFmtId="0" fontId="27" fillId="24" borderId="118" xfId="0" applyFont="1" applyFill="1" applyBorder="1" applyAlignment="1">
      <alignment vertical="top"/>
    </xf>
    <xf numFmtId="0" fontId="27" fillId="24" borderId="114" xfId="0" applyFont="1" applyFill="1" applyBorder="1" applyAlignment="1">
      <alignment vertical="top"/>
    </xf>
    <xf numFmtId="0" fontId="27" fillId="24" borderId="156" xfId="0" applyFont="1" applyFill="1" applyBorder="1" applyAlignment="1">
      <alignment vertical="top"/>
    </xf>
    <xf numFmtId="0" fontId="64" fillId="24" borderId="118" xfId="0" applyFont="1" applyFill="1" applyBorder="1" applyAlignment="1">
      <alignment vertical="top"/>
    </xf>
    <xf numFmtId="0" fontId="64" fillId="24" borderId="114" xfId="0" applyFont="1" applyFill="1" applyBorder="1" applyAlignment="1">
      <alignment vertical="top"/>
    </xf>
    <xf numFmtId="0" fontId="64" fillId="24" borderId="156" xfId="0" applyFont="1" applyFill="1" applyBorder="1" applyAlignment="1">
      <alignment vertical="top"/>
    </xf>
    <xf numFmtId="0" fontId="27" fillId="24" borderId="118" xfId="48" applyFont="1" applyFill="1" applyBorder="1" applyAlignment="1">
      <alignment horizontal="left" vertical="top"/>
    </xf>
    <xf numFmtId="0" fontId="27" fillId="24" borderId="114" xfId="48" applyFont="1" applyFill="1" applyBorder="1" applyAlignment="1">
      <alignment horizontal="left" vertical="top"/>
    </xf>
    <xf numFmtId="0" fontId="27" fillId="24" borderId="156" xfId="48" applyFont="1" applyFill="1" applyBorder="1" applyAlignment="1">
      <alignment horizontal="left" vertical="top"/>
    </xf>
    <xf numFmtId="0" fontId="26" fillId="24" borderId="156" xfId="0" applyFont="1" applyFill="1" applyBorder="1" applyAlignment="1">
      <alignment vertical="top"/>
    </xf>
    <xf numFmtId="0" fontId="26" fillId="24" borderId="118" xfId="0" applyFont="1" applyFill="1" applyBorder="1" applyAlignment="1">
      <alignment horizontal="center" vertical="top"/>
    </xf>
    <xf numFmtId="0" fontId="26" fillId="24" borderId="114" xfId="0" applyFont="1" applyFill="1" applyBorder="1" applyAlignment="1">
      <alignment horizontal="center" vertical="top"/>
    </xf>
    <xf numFmtId="0" fontId="26" fillId="24" borderId="156" xfId="0" applyFont="1" applyFill="1" applyBorder="1" applyAlignment="1">
      <alignment horizontal="center" vertical="top"/>
    </xf>
    <xf numFmtId="0" fontId="39" fillId="0" borderId="0" xfId="43" applyFont="1" applyAlignment="1">
      <alignment horizontal="center"/>
    </xf>
    <xf numFmtId="0" fontId="35" fillId="0" borderId="53" xfId="43" applyFont="1" applyBorder="1" applyAlignment="1">
      <alignment horizontal="center"/>
    </xf>
    <xf numFmtId="0" fontId="35" fillId="0" borderId="54" xfId="43" applyFont="1" applyBorder="1" applyAlignment="1">
      <alignment horizontal="center"/>
    </xf>
    <xf numFmtId="0" fontId="26" fillId="0" borderId="0" xfId="43" applyFont="1" applyAlignment="1">
      <alignment horizontal="center"/>
    </xf>
    <xf numFmtId="0" fontId="26" fillId="0" borderId="58" xfId="43" applyFont="1" applyBorder="1" applyAlignment="1">
      <alignment horizontal="center"/>
    </xf>
    <xf numFmtId="0" fontId="26" fillId="0" borderId="59" xfId="43" applyFont="1" applyBorder="1" applyAlignment="1">
      <alignment horizontal="center"/>
    </xf>
    <xf numFmtId="0" fontId="26" fillId="0" borderId="55" xfId="43" applyFont="1" applyBorder="1" applyAlignment="1">
      <alignment horizontal="center"/>
    </xf>
    <xf numFmtId="0" fontId="26" fillId="0" borderId="20" xfId="43" applyFont="1" applyBorder="1" applyAlignment="1">
      <alignment horizontal="center"/>
    </xf>
    <xf numFmtId="0" fontId="37" fillId="0" borderId="0" xfId="43" applyFont="1" applyAlignment="1">
      <alignment horizontal="center"/>
    </xf>
    <xf numFmtId="0" fontId="35" fillId="0" borderId="56" xfId="43" applyFont="1" applyBorder="1" applyAlignment="1">
      <alignment horizontal="center"/>
    </xf>
    <xf numFmtId="0" fontId="35" fillId="0" borderId="57" xfId="43" applyFont="1" applyBorder="1" applyAlignment="1">
      <alignment horizontal="center"/>
    </xf>
    <xf numFmtId="0" fontId="35" fillId="0" borderId="0" xfId="43" applyFont="1" applyAlignment="1">
      <alignment horizontal="center"/>
    </xf>
    <xf numFmtId="0" fontId="25" fillId="0" borderId="0" xfId="43" applyFont="1" applyAlignment="1">
      <alignment horizontal="left" vertical="top"/>
    </xf>
    <xf numFmtId="0" fontId="25" fillId="0" borderId="0" xfId="43" applyFont="1" applyAlignment="1">
      <alignment horizontal="left" vertical="top" wrapText="1"/>
    </xf>
    <xf numFmtId="0" fontId="25" fillId="0" borderId="22" xfId="43" applyFont="1" applyBorder="1" applyAlignment="1">
      <alignment horizontal="left" vertical="top"/>
    </xf>
    <xf numFmtId="0" fontId="44" fillId="0" borderId="0" xfId="0" applyFont="1" applyAlignment="1">
      <alignment horizontal="left" vertical="center"/>
    </xf>
    <xf numFmtId="0" fontId="50" fillId="0" borderId="0" xfId="43" applyFont="1" applyAlignment="1">
      <alignment horizontal="left" vertical="top" wrapText="1"/>
    </xf>
    <xf numFmtId="0" fontId="36" fillId="0" borderId="0" xfId="43" applyFont="1" applyAlignment="1">
      <alignment horizontal="left" vertical="top" wrapText="1"/>
    </xf>
    <xf numFmtId="0" fontId="51" fillId="0" borderId="80" xfId="0" applyFont="1" applyBorder="1" applyAlignment="1">
      <alignment horizontal="center"/>
    </xf>
    <xf numFmtId="0" fontId="51" fillId="0" borderId="81" xfId="0" applyFont="1" applyBorder="1" applyAlignment="1">
      <alignment horizontal="center"/>
    </xf>
    <xf numFmtId="0" fontId="26" fillId="0" borderId="82" xfId="0" applyFont="1" applyBorder="1" applyAlignment="1">
      <alignment horizontal="center"/>
    </xf>
    <xf numFmtId="0" fontId="26" fillId="0" borderId="83" xfId="0" applyFont="1" applyBorder="1" applyAlignment="1">
      <alignment horizontal="center"/>
    </xf>
    <xf numFmtId="0" fontId="51" fillId="0" borderId="84" xfId="0" applyFont="1" applyBorder="1" applyAlignment="1">
      <alignment horizontal="center"/>
    </xf>
    <xf numFmtId="0" fontId="51" fillId="0" borderId="85" xfId="0" applyFont="1" applyBorder="1" applyAlignment="1">
      <alignment horizontal="center"/>
    </xf>
    <xf numFmtId="0" fontId="26" fillId="0" borderId="14" xfId="0" applyFont="1" applyBorder="1" applyAlignment="1">
      <alignment horizontal="center"/>
    </xf>
    <xf numFmtId="0" fontId="26" fillId="0" borderId="19" xfId="0" applyFont="1" applyBorder="1" applyAlignment="1">
      <alignment horizontal="center"/>
    </xf>
    <xf numFmtId="0" fontId="33" fillId="27" borderId="145" xfId="50" applyFont="1" applyFill="1" applyBorder="1" applyAlignment="1">
      <alignment vertical="top"/>
    </xf>
    <xf numFmtId="0" fontId="33" fillId="27" borderId="119" xfId="50" applyFont="1" applyFill="1" applyBorder="1" applyAlignment="1">
      <alignment vertical="top"/>
    </xf>
    <xf numFmtId="0" fontId="26" fillId="26" borderId="140" xfId="50" applyFont="1" applyFill="1" applyBorder="1" applyAlignment="1">
      <alignment horizontal="center" vertical="center" textRotation="90"/>
    </xf>
    <xf numFmtId="0" fontId="26" fillId="26" borderId="141" xfId="50" applyFont="1" applyFill="1" applyBorder="1" applyAlignment="1">
      <alignment horizontal="center" vertical="center" textRotation="90"/>
    </xf>
    <xf numFmtId="0" fontId="26" fillId="26" borderId="143" xfId="50" applyFont="1" applyFill="1" applyBorder="1" applyAlignment="1">
      <alignment horizontal="center" vertical="center" textRotation="90"/>
    </xf>
    <xf numFmtId="0" fontId="26" fillId="35" borderId="140" xfId="50" applyFont="1" applyFill="1" applyBorder="1" applyAlignment="1">
      <alignment horizontal="center" vertical="center" textRotation="90"/>
    </xf>
    <xf numFmtId="0" fontId="26" fillId="35" borderId="141" xfId="50" applyFont="1" applyFill="1" applyBorder="1" applyAlignment="1">
      <alignment horizontal="center" vertical="center" textRotation="90"/>
    </xf>
    <xf numFmtId="0" fontId="26" fillId="35" borderId="142" xfId="50" applyFont="1" applyFill="1" applyBorder="1" applyAlignment="1">
      <alignment horizontal="center" vertical="center" textRotation="90"/>
    </xf>
    <xf numFmtId="0" fontId="33" fillId="0" borderId="0" xfId="50" applyFont="1" applyAlignment="1">
      <alignment vertical="top"/>
    </xf>
    <xf numFmtId="0" fontId="32" fillId="0" borderId="0" xfId="50" applyFont="1" applyAlignment="1">
      <alignment horizontal="left" vertical="center"/>
    </xf>
    <xf numFmtId="0" fontId="32" fillId="0" borderId="0" xfId="50" applyFont="1" applyAlignment="1">
      <alignment vertical="center"/>
    </xf>
    <xf numFmtId="0" fontId="41" fillId="0" borderId="0" xfId="48" applyFont="1" applyAlignment="1">
      <alignment horizontal="left" vertical="center"/>
    </xf>
    <xf numFmtId="0" fontId="44" fillId="0" borderId="108" xfId="48" applyFont="1" applyBorder="1" applyAlignment="1">
      <alignment horizontal="left" vertical="center"/>
    </xf>
  </cellXfs>
  <cellStyles count="52">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xcel Built-in Normal" xfId="30" xr:uid="{00000000-0005-0000-0000-00001C000000}"/>
    <cellStyle name="Insatisfaisant" xfId="31" builtinId="27" customBuiltin="1"/>
    <cellStyle name="Lien hypertexte" xfId="49" builtinId="8"/>
    <cellStyle name="Neutre" xfId="32" builtinId="28" customBuiltin="1"/>
    <cellStyle name="Normal" xfId="0" builtinId="0"/>
    <cellStyle name="Normal 2" xfId="43" xr:uid="{00000000-0005-0000-0000-000021000000}"/>
    <cellStyle name="Normal 2 2" xfId="46" xr:uid="{00000000-0005-0000-0000-000022000000}"/>
    <cellStyle name="Normal 2 3" xfId="44" xr:uid="{00000000-0005-0000-0000-000023000000}"/>
    <cellStyle name="Normal 3" xfId="45" xr:uid="{00000000-0005-0000-0000-000024000000}"/>
    <cellStyle name="Normal 3 2" xfId="48" xr:uid="{00000000-0005-0000-0000-000025000000}"/>
    <cellStyle name="Normal 4" xfId="50" xr:uid="{00000000-0005-0000-0000-000026000000}"/>
    <cellStyle name="Normal 4 2" xfId="51" xr:uid="{00000000-0005-0000-0000-000027000000}"/>
    <cellStyle name="Normal 5" xfId="47" xr:uid="{00000000-0005-0000-0000-000028000000}"/>
    <cellStyle name="Note" xfId="28" builtinId="10" customBuiltin="1"/>
    <cellStyle name="Satisfaisant" xfId="33" builtinId="26" customBuiltin="1"/>
    <cellStyle name="Sortie" xfId="34" builtinId="21" customBuiltin="1"/>
    <cellStyle name="Texte explicatif" xfId="35" builtinId="53" customBuiltin="1"/>
    <cellStyle name="Titre" xfId="36" builtinId="15" customBuiltin="1"/>
    <cellStyle name="Titre 1" xfId="37" builtinId="16" customBuiltin="1"/>
    <cellStyle name="Titre 2" xfId="38" builtinId="17" customBuiltin="1"/>
    <cellStyle name="Titre 3" xfId="39" builtinId="18" customBuiltin="1"/>
    <cellStyle name="Titre 4" xfId="40" builtinId="19" customBuiltin="1"/>
    <cellStyle name="Total" xfId="41" builtinId="25" customBuiltin="1"/>
    <cellStyle name="Vérification" xfId="42" builtinId="23" customBuiltin="1"/>
  </cellStyles>
  <dxfs count="8">
    <dxf>
      <font>
        <b/>
        <i val="0"/>
        <color rgb="FFC00000"/>
      </font>
    </dxf>
    <dxf>
      <font>
        <b/>
        <i val="0"/>
        <color theme="9" tint="-0.24994659260841701"/>
      </font>
    </dxf>
    <dxf>
      <font>
        <b/>
        <i val="0"/>
        <color rgb="FFC00000"/>
      </font>
    </dxf>
    <dxf>
      <font>
        <b/>
        <i val="0"/>
        <color theme="9" tint="-0.24994659260841701"/>
      </font>
    </dxf>
    <dxf>
      <font>
        <b/>
        <i val="0"/>
        <color theme="9" tint="-0.24994659260841701"/>
      </font>
    </dxf>
    <dxf>
      <font>
        <b/>
        <i val="0"/>
        <color rgb="FFC00000"/>
      </font>
    </dxf>
    <dxf>
      <font>
        <b/>
        <i val="0"/>
        <color rgb="FFC00000"/>
      </font>
    </dxf>
    <dxf>
      <font>
        <b/>
        <i val="0"/>
        <color theme="9" tint="-0.24994659260841701"/>
      </font>
    </dxf>
  </dxfs>
  <tableStyles count="0" defaultTableStyle="TableStyleMedium2" defaultPivotStyle="PivotStyleLight16"/>
  <colors>
    <mruColors>
      <color rgb="FFFFFF99"/>
      <color rgb="FF0070C0"/>
      <color rgb="FFDAEEF3"/>
      <color rgb="FF00B0F0"/>
      <color rgb="FF0082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0</xdr:rowOff>
    </xdr:from>
    <xdr:to>
      <xdr:col>2</xdr:col>
      <xdr:colOff>0</xdr:colOff>
      <xdr:row>5</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V="1">
          <a:off x="323850" y="35242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4</xdr:row>
      <xdr:rowOff>0</xdr:rowOff>
    </xdr:from>
    <xdr:to>
      <xdr:col>5</xdr:col>
      <xdr:colOff>0</xdr:colOff>
      <xdr:row>5</xdr:row>
      <xdr:rowOff>0</xdr:rowOff>
    </xdr:to>
    <xdr:sp macro="" textlink="">
      <xdr:nvSpPr>
        <xdr:cNvPr id="4" name="Line 29">
          <a:extLst>
            <a:ext uri="{FF2B5EF4-FFF2-40B4-BE49-F238E27FC236}">
              <a16:creationId xmlns:a16="http://schemas.microsoft.com/office/drawing/2014/main" id="{00000000-0008-0000-0300-000004000000}"/>
            </a:ext>
          </a:extLst>
        </xdr:cNvPr>
        <xdr:cNvSpPr>
          <a:spLocks noChangeShapeType="1"/>
        </xdr:cNvSpPr>
      </xdr:nvSpPr>
      <xdr:spPr bwMode="auto">
        <a:xfrm>
          <a:off x="828675" y="35242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0</xdr:rowOff>
    </xdr:from>
    <xdr:to>
      <xdr:col>8</xdr:col>
      <xdr:colOff>0</xdr:colOff>
      <xdr:row>9</xdr:row>
      <xdr:rowOff>0</xdr:rowOff>
    </xdr:to>
    <xdr:sp macro="" textlink="">
      <xdr:nvSpPr>
        <xdr:cNvPr id="5" name="Line 30">
          <a:extLst>
            <a:ext uri="{FF2B5EF4-FFF2-40B4-BE49-F238E27FC236}">
              <a16:creationId xmlns:a16="http://schemas.microsoft.com/office/drawing/2014/main" id="{00000000-0008-0000-0300-000005000000}"/>
            </a:ext>
          </a:extLst>
        </xdr:cNvPr>
        <xdr:cNvSpPr>
          <a:spLocks noChangeShapeType="1"/>
        </xdr:cNvSpPr>
      </xdr:nvSpPr>
      <xdr:spPr bwMode="auto">
        <a:xfrm>
          <a:off x="1333500" y="352425"/>
          <a:ext cx="0" cy="63817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0</xdr:rowOff>
    </xdr:from>
    <xdr:to>
      <xdr:col>14</xdr:col>
      <xdr:colOff>0</xdr:colOff>
      <xdr:row>9</xdr:row>
      <xdr:rowOff>0</xdr:rowOff>
    </xdr:to>
    <xdr:sp macro="" textlink="">
      <xdr:nvSpPr>
        <xdr:cNvPr id="6" name="Line 59">
          <a:extLst>
            <a:ext uri="{FF2B5EF4-FFF2-40B4-BE49-F238E27FC236}">
              <a16:creationId xmlns:a16="http://schemas.microsoft.com/office/drawing/2014/main" id="{00000000-0008-0000-0300-000006000000}"/>
            </a:ext>
          </a:extLst>
        </xdr:cNvPr>
        <xdr:cNvSpPr>
          <a:spLocks noChangeShapeType="1"/>
        </xdr:cNvSpPr>
      </xdr:nvSpPr>
      <xdr:spPr bwMode="auto">
        <a:xfrm>
          <a:off x="1838325" y="352425"/>
          <a:ext cx="0" cy="63817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4</xdr:row>
      <xdr:rowOff>0</xdr:rowOff>
    </xdr:from>
    <xdr:to>
      <xdr:col>23</xdr:col>
      <xdr:colOff>0</xdr:colOff>
      <xdr:row>6</xdr:row>
      <xdr:rowOff>0</xdr:rowOff>
    </xdr:to>
    <xdr:sp macro="" textlink="">
      <xdr:nvSpPr>
        <xdr:cNvPr id="7" name="Line 60">
          <a:extLst>
            <a:ext uri="{FF2B5EF4-FFF2-40B4-BE49-F238E27FC236}">
              <a16:creationId xmlns:a16="http://schemas.microsoft.com/office/drawing/2014/main" id="{00000000-0008-0000-0300-000007000000}"/>
            </a:ext>
          </a:extLst>
        </xdr:cNvPr>
        <xdr:cNvSpPr>
          <a:spLocks noChangeShapeType="1"/>
        </xdr:cNvSpPr>
      </xdr:nvSpPr>
      <xdr:spPr bwMode="auto">
        <a:xfrm>
          <a:off x="2343150" y="352425"/>
          <a:ext cx="0" cy="247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xdr:row>
      <xdr:rowOff>0</xdr:rowOff>
    </xdr:from>
    <xdr:to>
      <xdr:col>26</xdr:col>
      <xdr:colOff>0</xdr:colOff>
      <xdr:row>6</xdr:row>
      <xdr:rowOff>0</xdr:rowOff>
    </xdr:to>
    <xdr:sp macro="" textlink="">
      <xdr:nvSpPr>
        <xdr:cNvPr id="8" name="Line 61">
          <a:extLst>
            <a:ext uri="{FF2B5EF4-FFF2-40B4-BE49-F238E27FC236}">
              <a16:creationId xmlns:a16="http://schemas.microsoft.com/office/drawing/2014/main" id="{00000000-0008-0000-0300-000008000000}"/>
            </a:ext>
          </a:extLst>
        </xdr:cNvPr>
        <xdr:cNvSpPr>
          <a:spLocks noChangeShapeType="1"/>
        </xdr:cNvSpPr>
      </xdr:nvSpPr>
      <xdr:spPr bwMode="auto">
        <a:xfrm>
          <a:off x="2847975" y="352425"/>
          <a:ext cx="0" cy="24765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194</xdr:col>
      <xdr:colOff>0</xdr:colOff>
      <xdr:row>4</xdr:row>
      <xdr:rowOff>0</xdr:rowOff>
    </xdr:from>
    <xdr:to>
      <xdr:col>194</xdr:col>
      <xdr:colOff>0</xdr:colOff>
      <xdr:row>5</xdr:row>
      <xdr:rowOff>0</xdr:rowOff>
    </xdr:to>
    <xdr:sp macro="" textlink="">
      <xdr:nvSpPr>
        <xdr:cNvPr id="9" name="Line 62">
          <a:extLst>
            <a:ext uri="{FF2B5EF4-FFF2-40B4-BE49-F238E27FC236}">
              <a16:creationId xmlns:a16="http://schemas.microsoft.com/office/drawing/2014/main" id="{00000000-0008-0000-0300-000009000000}"/>
            </a:ext>
          </a:extLst>
        </xdr:cNvPr>
        <xdr:cNvSpPr>
          <a:spLocks noChangeShapeType="1"/>
        </xdr:cNvSpPr>
      </xdr:nvSpPr>
      <xdr:spPr bwMode="auto">
        <a:xfrm>
          <a:off x="17487900" y="35242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11</xdr:row>
      <xdr:rowOff>161924</xdr:rowOff>
    </xdr:from>
    <xdr:to>
      <xdr:col>26</xdr:col>
      <xdr:colOff>0</xdr:colOff>
      <xdr:row>15</xdr:row>
      <xdr:rowOff>57149</xdr:rowOff>
    </xdr:to>
    <xdr:sp macro="" textlink="">
      <xdr:nvSpPr>
        <xdr:cNvPr id="10" name="Line 63">
          <a:extLst>
            <a:ext uri="{FF2B5EF4-FFF2-40B4-BE49-F238E27FC236}">
              <a16:creationId xmlns:a16="http://schemas.microsoft.com/office/drawing/2014/main" id="{00000000-0008-0000-0300-00000A000000}"/>
            </a:ext>
          </a:extLst>
        </xdr:cNvPr>
        <xdr:cNvSpPr>
          <a:spLocks noChangeShapeType="1"/>
        </xdr:cNvSpPr>
      </xdr:nvSpPr>
      <xdr:spPr bwMode="auto">
        <a:xfrm>
          <a:off x="3790950" y="1476374"/>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4</xdr:row>
      <xdr:rowOff>0</xdr:rowOff>
    </xdr:from>
    <xdr:to>
      <xdr:col>35</xdr:col>
      <xdr:colOff>0</xdr:colOff>
      <xdr:row>6</xdr:row>
      <xdr:rowOff>0</xdr:rowOff>
    </xdr:to>
    <xdr:sp macro="" textlink="">
      <xdr:nvSpPr>
        <xdr:cNvPr id="11" name="Line 66">
          <a:extLst>
            <a:ext uri="{FF2B5EF4-FFF2-40B4-BE49-F238E27FC236}">
              <a16:creationId xmlns:a16="http://schemas.microsoft.com/office/drawing/2014/main" id="{00000000-0008-0000-0300-00000B000000}"/>
            </a:ext>
          </a:extLst>
        </xdr:cNvPr>
        <xdr:cNvSpPr>
          <a:spLocks noChangeShapeType="1"/>
        </xdr:cNvSpPr>
      </xdr:nvSpPr>
      <xdr:spPr bwMode="auto">
        <a:xfrm>
          <a:off x="3857625" y="352425"/>
          <a:ext cx="0" cy="247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12</xdr:row>
      <xdr:rowOff>0</xdr:rowOff>
    </xdr:from>
    <xdr:to>
      <xdr:col>32</xdr:col>
      <xdr:colOff>0</xdr:colOff>
      <xdr:row>13</xdr:row>
      <xdr:rowOff>0</xdr:rowOff>
    </xdr:to>
    <xdr:sp macro="" textlink="">
      <xdr:nvSpPr>
        <xdr:cNvPr id="13" name="Line 68">
          <a:extLst>
            <a:ext uri="{FF2B5EF4-FFF2-40B4-BE49-F238E27FC236}">
              <a16:creationId xmlns:a16="http://schemas.microsoft.com/office/drawing/2014/main" id="{00000000-0008-0000-0300-00000D000000}"/>
            </a:ext>
          </a:extLst>
        </xdr:cNvPr>
        <xdr:cNvSpPr>
          <a:spLocks noChangeShapeType="1"/>
        </xdr:cNvSpPr>
      </xdr:nvSpPr>
      <xdr:spPr bwMode="auto">
        <a:xfrm>
          <a:off x="3352800" y="147637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11</xdr:row>
      <xdr:rowOff>0</xdr:rowOff>
    </xdr:from>
    <xdr:to>
      <xdr:col>35</xdr:col>
      <xdr:colOff>0</xdr:colOff>
      <xdr:row>16</xdr:row>
      <xdr:rowOff>0</xdr:rowOff>
    </xdr:to>
    <xdr:sp macro="" textlink="">
      <xdr:nvSpPr>
        <xdr:cNvPr id="14" name="Line 70">
          <a:extLst>
            <a:ext uri="{FF2B5EF4-FFF2-40B4-BE49-F238E27FC236}">
              <a16:creationId xmlns:a16="http://schemas.microsoft.com/office/drawing/2014/main" id="{00000000-0008-0000-0300-00000E000000}"/>
            </a:ext>
          </a:extLst>
        </xdr:cNvPr>
        <xdr:cNvSpPr>
          <a:spLocks noChangeShapeType="1"/>
        </xdr:cNvSpPr>
      </xdr:nvSpPr>
      <xdr:spPr bwMode="auto">
        <a:xfrm>
          <a:off x="3857625" y="1314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11</xdr:row>
      <xdr:rowOff>0</xdr:rowOff>
    </xdr:from>
    <xdr:to>
      <xdr:col>23</xdr:col>
      <xdr:colOff>0</xdr:colOff>
      <xdr:row>16</xdr:row>
      <xdr:rowOff>0</xdr:rowOff>
    </xdr:to>
    <xdr:sp macro="" textlink="">
      <xdr:nvSpPr>
        <xdr:cNvPr id="15" name="Line 73">
          <a:extLst>
            <a:ext uri="{FF2B5EF4-FFF2-40B4-BE49-F238E27FC236}">
              <a16:creationId xmlns:a16="http://schemas.microsoft.com/office/drawing/2014/main" id="{00000000-0008-0000-0300-00000F000000}"/>
            </a:ext>
          </a:extLst>
        </xdr:cNvPr>
        <xdr:cNvSpPr>
          <a:spLocks noChangeShapeType="1"/>
        </xdr:cNvSpPr>
      </xdr:nvSpPr>
      <xdr:spPr bwMode="auto">
        <a:xfrm>
          <a:off x="2343150" y="1314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0</xdr:colOff>
      <xdr:row>18</xdr:row>
      <xdr:rowOff>0</xdr:rowOff>
    </xdr:from>
    <xdr:to>
      <xdr:col>32</xdr:col>
      <xdr:colOff>0</xdr:colOff>
      <xdr:row>23</xdr:row>
      <xdr:rowOff>0</xdr:rowOff>
    </xdr:to>
    <xdr:sp macro="" textlink="">
      <xdr:nvSpPr>
        <xdr:cNvPr id="16" name="Line 74">
          <a:extLst>
            <a:ext uri="{FF2B5EF4-FFF2-40B4-BE49-F238E27FC236}">
              <a16:creationId xmlns:a16="http://schemas.microsoft.com/office/drawing/2014/main" id="{00000000-0008-0000-0300-000010000000}"/>
            </a:ext>
          </a:extLst>
        </xdr:cNvPr>
        <xdr:cNvSpPr>
          <a:spLocks noChangeShapeType="1"/>
        </xdr:cNvSpPr>
      </xdr:nvSpPr>
      <xdr:spPr bwMode="auto">
        <a:xfrm>
          <a:off x="3352800" y="2266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4</xdr:row>
      <xdr:rowOff>0</xdr:rowOff>
    </xdr:from>
    <xdr:to>
      <xdr:col>41</xdr:col>
      <xdr:colOff>0</xdr:colOff>
      <xdr:row>6</xdr:row>
      <xdr:rowOff>0</xdr:rowOff>
    </xdr:to>
    <xdr:sp macro="" textlink="">
      <xdr:nvSpPr>
        <xdr:cNvPr id="17" name="Line 75">
          <a:extLst>
            <a:ext uri="{FF2B5EF4-FFF2-40B4-BE49-F238E27FC236}">
              <a16:creationId xmlns:a16="http://schemas.microsoft.com/office/drawing/2014/main" id="{00000000-0008-0000-0300-000011000000}"/>
            </a:ext>
          </a:extLst>
        </xdr:cNvPr>
        <xdr:cNvSpPr>
          <a:spLocks noChangeShapeType="1"/>
        </xdr:cNvSpPr>
      </xdr:nvSpPr>
      <xdr:spPr bwMode="auto">
        <a:xfrm>
          <a:off x="4362450" y="352425"/>
          <a:ext cx="0" cy="247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11</xdr:row>
      <xdr:rowOff>0</xdr:rowOff>
    </xdr:from>
    <xdr:to>
      <xdr:col>41</xdr:col>
      <xdr:colOff>0</xdr:colOff>
      <xdr:row>16</xdr:row>
      <xdr:rowOff>0</xdr:rowOff>
    </xdr:to>
    <xdr:sp macro="" textlink="">
      <xdr:nvSpPr>
        <xdr:cNvPr id="18" name="Line 76">
          <a:extLst>
            <a:ext uri="{FF2B5EF4-FFF2-40B4-BE49-F238E27FC236}">
              <a16:creationId xmlns:a16="http://schemas.microsoft.com/office/drawing/2014/main" id="{00000000-0008-0000-0300-000012000000}"/>
            </a:ext>
          </a:extLst>
        </xdr:cNvPr>
        <xdr:cNvSpPr>
          <a:spLocks noChangeShapeType="1"/>
        </xdr:cNvSpPr>
      </xdr:nvSpPr>
      <xdr:spPr bwMode="auto">
        <a:xfrm>
          <a:off x="6315075" y="1314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50</xdr:col>
      <xdr:colOff>0</xdr:colOff>
      <xdr:row>4</xdr:row>
      <xdr:rowOff>0</xdr:rowOff>
    </xdr:from>
    <xdr:to>
      <xdr:col>50</xdr:col>
      <xdr:colOff>0</xdr:colOff>
      <xdr:row>6</xdr:row>
      <xdr:rowOff>0</xdr:rowOff>
    </xdr:to>
    <xdr:sp macro="" textlink="">
      <xdr:nvSpPr>
        <xdr:cNvPr id="19" name="Line 77">
          <a:extLst>
            <a:ext uri="{FF2B5EF4-FFF2-40B4-BE49-F238E27FC236}">
              <a16:creationId xmlns:a16="http://schemas.microsoft.com/office/drawing/2014/main" id="{00000000-0008-0000-0300-000013000000}"/>
            </a:ext>
          </a:extLst>
        </xdr:cNvPr>
        <xdr:cNvSpPr>
          <a:spLocks noChangeShapeType="1"/>
        </xdr:cNvSpPr>
      </xdr:nvSpPr>
      <xdr:spPr bwMode="auto">
        <a:xfrm>
          <a:off x="4867275" y="352425"/>
          <a:ext cx="0" cy="247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50</xdr:col>
      <xdr:colOff>0</xdr:colOff>
      <xdr:row>11</xdr:row>
      <xdr:rowOff>0</xdr:rowOff>
    </xdr:from>
    <xdr:to>
      <xdr:col>50</xdr:col>
      <xdr:colOff>0</xdr:colOff>
      <xdr:row>16</xdr:row>
      <xdr:rowOff>0</xdr:rowOff>
    </xdr:to>
    <xdr:sp macro="" textlink="">
      <xdr:nvSpPr>
        <xdr:cNvPr id="20" name="Line 78">
          <a:extLst>
            <a:ext uri="{FF2B5EF4-FFF2-40B4-BE49-F238E27FC236}">
              <a16:creationId xmlns:a16="http://schemas.microsoft.com/office/drawing/2014/main" id="{00000000-0008-0000-0300-000014000000}"/>
            </a:ext>
          </a:extLst>
        </xdr:cNvPr>
        <xdr:cNvSpPr>
          <a:spLocks noChangeShapeType="1"/>
        </xdr:cNvSpPr>
      </xdr:nvSpPr>
      <xdr:spPr bwMode="auto">
        <a:xfrm>
          <a:off x="4867275" y="1314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0</xdr:colOff>
      <xdr:row>4</xdr:row>
      <xdr:rowOff>0</xdr:rowOff>
    </xdr:from>
    <xdr:to>
      <xdr:col>62</xdr:col>
      <xdr:colOff>0</xdr:colOff>
      <xdr:row>6</xdr:row>
      <xdr:rowOff>0</xdr:rowOff>
    </xdr:to>
    <xdr:sp macro="" textlink="">
      <xdr:nvSpPr>
        <xdr:cNvPr id="21" name="Line 79">
          <a:extLst>
            <a:ext uri="{FF2B5EF4-FFF2-40B4-BE49-F238E27FC236}">
              <a16:creationId xmlns:a16="http://schemas.microsoft.com/office/drawing/2014/main" id="{00000000-0008-0000-0300-000015000000}"/>
            </a:ext>
          </a:extLst>
        </xdr:cNvPr>
        <xdr:cNvSpPr>
          <a:spLocks noChangeShapeType="1"/>
        </xdr:cNvSpPr>
      </xdr:nvSpPr>
      <xdr:spPr bwMode="auto">
        <a:xfrm>
          <a:off x="5876925" y="352425"/>
          <a:ext cx="0" cy="24765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0</xdr:colOff>
      <xdr:row>11</xdr:row>
      <xdr:rowOff>161924</xdr:rowOff>
    </xdr:from>
    <xdr:to>
      <xdr:col>62</xdr:col>
      <xdr:colOff>0</xdr:colOff>
      <xdr:row>15</xdr:row>
      <xdr:rowOff>57149</xdr:rowOff>
    </xdr:to>
    <xdr:sp macro="" textlink="">
      <xdr:nvSpPr>
        <xdr:cNvPr id="22" name="Line 80">
          <a:extLst>
            <a:ext uri="{FF2B5EF4-FFF2-40B4-BE49-F238E27FC236}">
              <a16:creationId xmlns:a16="http://schemas.microsoft.com/office/drawing/2014/main" id="{00000000-0008-0000-0300-000016000000}"/>
            </a:ext>
          </a:extLst>
        </xdr:cNvPr>
        <xdr:cNvSpPr>
          <a:spLocks noChangeShapeType="1"/>
        </xdr:cNvSpPr>
      </xdr:nvSpPr>
      <xdr:spPr bwMode="auto">
        <a:xfrm>
          <a:off x="9344025" y="1476374"/>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68</xdr:col>
      <xdr:colOff>0</xdr:colOff>
      <xdr:row>18</xdr:row>
      <xdr:rowOff>0</xdr:rowOff>
    </xdr:from>
    <xdr:to>
      <xdr:col>68</xdr:col>
      <xdr:colOff>0</xdr:colOff>
      <xdr:row>23</xdr:row>
      <xdr:rowOff>0</xdr:rowOff>
    </xdr:to>
    <xdr:sp macro="" textlink="">
      <xdr:nvSpPr>
        <xdr:cNvPr id="24" name="Line 82">
          <a:extLst>
            <a:ext uri="{FF2B5EF4-FFF2-40B4-BE49-F238E27FC236}">
              <a16:creationId xmlns:a16="http://schemas.microsoft.com/office/drawing/2014/main" id="{00000000-0008-0000-0300-000018000000}"/>
            </a:ext>
          </a:extLst>
        </xdr:cNvPr>
        <xdr:cNvSpPr>
          <a:spLocks noChangeShapeType="1"/>
        </xdr:cNvSpPr>
      </xdr:nvSpPr>
      <xdr:spPr bwMode="auto">
        <a:xfrm>
          <a:off x="9848850" y="2266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19</xdr:row>
      <xdr:rowOff>0</xdr:rowOff>
    </xdr:from>
    <xdr:to>
      <xdr:col>77</xdr:col>
      <xdr:colOff>0</xdr:colOff>
      <xdr:row>20</xdr:row>
      <xdr:rowOff>0</xdr:rowOff>
    </xdr:to>
    <xdr:sp macro="" textlink="">
      <xdr:nvSpPr>
        <xdr:cNvPr id="26" name="Line 85">
          <a:extLst>
            <a:ext uri="{FF2B5EF4-FFF2-40B4-BE49-F238E27FC236}">
              <a16:creationId xmlns:a16="http://schemas.microsoft.com/office/drawing/2014/main" id="{00000000-0008-0000-0300-00001A000000}"/>
            </a:ext>
          </a:extLst>
        </xdr:cNvPr>
        <xdr:cNvSpPr>
          <a:spLocks noChangeShapeType="1"/>
        </xdr:cNvSpPr>
      </xdr:nvSpPr>
      <xdr:spPr bwMode="auto">
        <a:xfrm>
          <a:off x="7391400"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71</xdr:col>
      <xdr:colOff>0</xdr:colOff>
      <xdr:row>19</xdr:row>
      <xdr:rowOff>0</xdr:rowOff>
    </xdr:from>
    <xdr:to>
      <xdr:col>71</xdr:col>
      <xdr:colOff>0</xdr:colOff>
      <xdr:row>23</xdr:row>
      <xdr:rowOff>0</xdr:rowOff>
    </xdr:to>
    <xdr:sp macro="" textlink="">
      <xdr:nvSpPr>
        <xdr:cNvPr id="28" name="Line 87">
          <a:extLst>
            <a:ext uri="{FF2B5EF4-FFF2-40B4-BE49-F238E27FC236}">
              <a16:creationId xmlns:a16="http://schemas.microsoft.com/office/drawing/2014/main" id="{00000000-0008-0000-0300-00001C000000}"/>
            </a:ext>
          </a:extLst>
        </xdr:cNvPr>
        <xdr:cNvSpPr>
          <a:spLocks noChangeShapeType="1"/>
        </xdr:cNvSpPr>
      </xdr:nvSpPr>
      <xdr:spPr bwMode="auto">
        <a:xfrm>
          <a:off x="6381750"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26</xdr:row>
      <xdr:rowOff>0</xdr:rowOff>
    </xdr:from>
    <xdr:to>
      <xdr:col>89</xdr:col>
      <xdr:colOff>0</xdr:colOff>
      <xdr:row>26</xdr:row>
      <xdr:rowOff>0</xdr:rowOff>
    </xdr:to>
    <xdr:sp macro="" textlink="">
      <xdr:nvSpPr>
        <xdr:cNvPr id="29" name="Line 88">
          <a:extLst>
            <a:ext uri="{FF2B5EF4-FFF2-40B4-BE49-F238E27FC236}">
              <a16:creationId xmlns:a16="http://schemas.microsoft.com/office/drawing/2014/main" id="{00000000-0008-0000-0300-00001D000000}"/>
            </a:ext>
          </a:extLst>
        </xdr:cNvPr>
        <xdr:cNvSpPr>
          <a:spLocks noChangeShapeType="1"/>
        </xdr:cNvSpPr>
      </xdr:nvSpPr>
      <xdr:spPr bwMode="auto">
        <a:xfrm>
          <a:off x="13782261" y="3491120"/>
          <a:ext cx="2136913"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86</xdr:col>
      <xdr:colOff>0</xdr:colOff>
      <xdr:row>26</xdr:row>
      <xdr:rowOff>0</xdr:rowOff>
    </xdr:from>
    <xdr:to>
      <xdr:col>86</xdr:col>
      <xdr:colOff>0</xdr:colOff>
      <xdr:row>27</xdr:row>
      <xdr:rowOff>0</xdr:rowOff>
    </xdr:to>
    <xdr:sp macro="" textlink="">
      <xdr:nvSpPr>
        <xdr:cNvPr id="30" name="Line 89">
          <a:extLst>
            <a:ext uri="{FF2B5EF4-FFF2-40B4-BE49-F238E27FC236}">
              <a16:creationId xmlns:a16="http://schemas.microsoft.com/office/drawing/2014/main" id="{00000000-0008-0000-0300-00001E000000}"/>
            </a:ext>
          </a:extLst>
        </xdr:cNvPr>
        <xdr:cNvSpPr>
          <a:spLocks noChangeShapeType="1"/>
        </xdr:cNvSpPr>
      </xdr:nvSpPr>
      <xdr:spPr bwMode="auto">
        <a:xfrm>
          <a:off x="8401050" y="3381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80</xdr:col>
      <xdr:colOff>0</xdr:colOff>
      <xdr:row>26</xdr:row>
      <xdr:rowOff>0</xdr:rowOff>
    </xdr:from>
    <xdr:to>
      <xdr:col>80</xdr:col>
      <xdr:colOff>0</xdr:colOff>
      <xdr:row>30</xdr:row>
      <xdr:rowOff>0</xdr:rowOff>
    </xdr:to>
    <xdr:sp macro="" textlink="">
      <xdr:nvSpPr>
        <xdr:cNvPr id="31" name="Line 90">
          <a:extLst>
            <a:ext uri="{FF2B5EF4-FFF2-40B4-BE49-F238E27FC236}">
              <a16:creationId xmlns:a16="http://schemas.microsoft.com/office/drawing/2014/main" id="{00000000-0008-0000-0300-00001F000000}"/>
            </a:ext>
          </a:extLst>
        </xdr:cNvPr>
        <xdr:cNvSpPr>
          <a:spLocks noChangeShapeType="1"/>
        </xdr:cNvSpPr>
      </xdr:nvSpPr>
      <xdr:spPr bwMode="auto">
        <a:xfrm>
          <a:off x="7896225"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98</xdr:col>
      <xdr:colOff>0</xdr:colOff>
      <xdr:row>12</xdr:row>
      <xdr:rowOff>0</xdr:rowOff>
    </xdr:from>
    <xdr:to>
      <xdr:col>98</xdr:col>
      <xdr:colOff>0</xdr:colOff>
      <xdr:row>13</xdr:row>
      <xdr:rowOff>0</xdr:rowOff>
    </xdr:to>
    <xdr:sp macro="" textlink="">
      <xdr:nvSpPr>
        <xdr:cNvPr id="32" name="Line 92">
          <a:extLst>
            <a:ext uri="{FF2B5EF4-FFF2-40B4-BE49-F238E27FC236}">
              <a16:creationId xmlns:a16="http://schemas.microsoft.com/office/drawing/2014/main" id="{00000000-0008-0000-0300-000020000000}"/>
            </a:ext>
          </a:extLst>
        </xdr:cNvPr>
        <xdr:cNvSpPr>
          <a:spLocks noChangeShapeType="1"/>
        </xdr:cNvSpPr>
      </xdr:nvSpPr>
      <xdr:spPr bwMode="auto">
        <a:xfrm>
          <a:off x="8905875" y="147637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98</xdr:col>
      <xdr:colOff>0</xdr:colOff>
      <xdr:row>18</xdr:row>
      <xdr:rowOff>0</xdr:rowOff>
    </xdr:from>
    <xdr:to>
      <xdr:col>98</xdr:col>
      <xdr:colOff>0</xdr:colOff>
      <xdr:row>23</xdr:row>
      <xdr:rowOff>0</xdr:rowOff>
    </xdr:to>
    <xdr:sp macro="" textlink="">
      <xdr:nvSpPr>
        <xdr:cNvPr id="33" name="Line 93">
          <a:extLst>
            <a:ext uri="{FF2B5EF4-FFF2-40B4-BE49-F238E27FC236}">
              <a16:creationId xmlns:a16="http://schemas.microsoft.com/office/drawing/2014/main" id="{00000000-0008-0000-0300-000021000000}"/>
            </a:ext>
          </a:extLst>
        </xdr:cNvPr>
        <xdr:cNvSpPr>
          <a:spLocks noChangeShapeType="1"/>
        </xdr:cNvSpPr>
      </xdr:nvSpPr>
      <xdr:spPr bwMode="auto">
        <a:xfrm>
          <a:off x="8905875" y="2266950"/>
          <a:ext cx="0" cy="62865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158</xdr:col>
      <xdr:colOff>0</xdr:colOff>
      <xdr:row>19</xdr:row>
      <xdr:rowOff>0</xdr:rowOff>
    </xdr:from>
    <xdr:to>
      <xdr:col>158</xdr:col>
      <xdr:colOff>0</xdr:colOff>
      <xdr:row>20</xdr:row>
      <xdr:rowOff>0</xdr:rowOff>
    </xdr:to>
    <xdr:sp macro="" textlink="">
      <xdr:nvSpPr>
        <xdr:cNvPr id="35" name="Line 95">
          <a:extLst>
            <a:ext uri="{FF2B5EF4-FFF2-40B4-BE49-F238E27FC236}">
              <a16:creationId xmlns:a16="http://schemas.microsoft.com/office/drawing/2014/main" id="{00000000-0008-0000-0300-000023000000}"/>
            </a:ext>
          </a:extLst>
        </xdr:cNvPr>
        <xdr:cNvSpPr>
          <a:spLocks noChangeShapeType="1"/>
        </xdr:cNvSpPr>
      </xdr:nvSpPr>
      <xdr:spPr bwMode="auto">
        <a:xfrm>
          <a:off x="12944475"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143</xdr:col>
      <xdr:colOff>0</xdr:colOff>
      <xdr:row>19</xdr:row>
      <xdr:rowOff>0</xdr:rowOff>
    </xdr:from>
    <xdr:to>
      <xdr:col>143</xdr:col>
      <xdr:colOff>0</xdr:colOff>
      <xdr:row>20</xdr:row>
      <xdr:rowOff>0</xdr:rowOff>
    </xdr:to>
    <xdr:sp macro="" textlink="">
      <xdr:nvSpPr>
        <xdr:cNvPr id="36" name="Line 96">
          <a:extLst>
            <a:ext uri="{FF2B5EF4-FFF2-40B4-BE49-F238E27FC236}">
              <a16:creationId xmlns:a16="http://schemas.microsoft.com/office/drawing/2014/main" id="{00000000-0008-0000-0300-000024000000}"/>
            </a:ext>
          </a:extLst>
        </xdr:cNvPr>
        <xdr:cNvSpPr>
          <a:spLocks noChangeShapeType="1"/>
        </xdr:cNvSpPr>
      </xdr:nvSpPr>
      <xdr:spPr bwMode="auto">
        <a:xfrm>
          <a:off x="12439650" y="242887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19</xdr:row>
      <xdr:rowOff>0</xdr:rowOff>
    </xdr:from>
    <xdr:to>
      <xdr:col>101</xdr:col>
      <xdr:colOff>0</xdr:colOff>
      <xdr:row>23</xdr:row>
      <xdr:rowOff>0</xdr:rowOff>
    </xdr:to>
    <xdr:sp macro="" textlink="">
      <xdr:nvSpPr>
        <xdr:cNvPr id="37" name="Line 97">
          <a:extLst>
            <a:ext uri="{FF2B5EF4-FFF2-40B4-BE49-F238E27FC236}">
              <a16:creationId xmlns:a16="http://schemas.microsoft.com/office/drawing/2014/main" id="{00000000-0008-0000-0300-000025000000}"/>
            </a:ext>
          </a:extLst>
        </xdr:cNvPr>
        <xdr:cNvSpPr>
          <a:spLocks noChangeShapeType="1"/>
        </xdr:cNvSpPr>
      </xdr:nvSpPr>
      <xdr:spPr bwMode="auto">
        <a:xfrm>
          <a:off x="9410700"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104</xdr:col>
      <xdr:colOff>0</xdr:colOff>
      <xdr:row>19</xdr:row>
      <xdr:rowOff>0</xdr:rowOff>
    </xdr:from>
    <xdr:to>
      <xdr:col>104</xdr:col>
      <xdr:colOff>0</xdr:colOff>
      <xdr:row>23</xdr:row>
      <xdr:rowOff>0</xdr:rowOff>
    </xdr:to>
    <xdr:sp macro="" textlink="">
      <xdr:nvSpPr>
        <xdr:cNvPr id="38" name="Line 98">
          <a:extLst>
            <a:ext uri="{FF2B5EF4-FFF2-40B4-BE49-F238E27FC236}">
              <a16:creationId xmlns:a16="http://schemas.microsoft.com/office/drawing/2014/main" id="{00000000-0008-0000-0300-000026000000}"/>
            </a:ext>
          </a:extLst>
        </xdr:cNvPr>
        <xdr:cNvSpPr>
          <a:spLocks noChangeShapeType="1"/>
        </xdr:cNvSpPr>
      </xdr:nvSpPr>
      <xdr:spPr bwMode="auto">
        <a:xfrm>
          <a:off x="9915525"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107</xdr:col>
      <xdr:colOff>0</xdr:colOff>
      <xdr:row>19</xdr:row>
      <xdr:rowOff>0</xdr:rowOff>
    </xdr:from>
    <xdr:to>
      <xdr:col>107</xdr:col>
      <xdr:colOff>0</xdr:colOff>
      <xdr:row>23</xdr:row>
      <xdr:rowOff>0</xdr:rowOff>
    </xdr:to>
    <xdr:sp macro="" textlink="">
      <xdr:nvSpPr>
        <xdr:cNvPr id="39" name="Line 99">
          <a:extLst>
            <a:ext uri="{FF2B5EF4-FFF2-40B4-BE49-F238E27FC236}">
              <a16:creationId xmlns:a16="http://schemas.microsoft.com/office/drawing/2014/main" id="{00000000-0008-0000-0300-000027000000}"/>
            </a:ext>
          </a:extLst>
        </xdr:cNvPr>
        <xdr:cNvSpPr>
          <a:spLocks noChangeShapeType="1"/>
        </xdr:cNvSpPr>
      </xdr:nvSpPr>
      <xdr:spPr bwMode="auto">
        <a:xfrm>
          <a:off x="10420350"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119</xdr:col>
      <xdr:colOff>0</xdr:colOff>
      <xdr:row>19</xdr:row>
      <xdr:rowOff>0</xdr:rowOff>
    </xdr:from>
    <xdr:to>
      <xdr:col>119</xdr:col>
      <xdr:colOff>0</xdr:colOff>
      <xdr:row>23</xdr:row>
      <xdr:rowOff>0</xdr:rowOff>
    </xdr:to>
    <xdr:sp macro="" textlink="">
      <xdr:nvSpPr>
        <xdr:cNvPr id="40" name="Line 100">
          <a:extLst>
            <a:ext uri="{FF2B5EF4-FFF2-40B4-BE49-F238E27FC236}">
              <a16:creationId xmlns:a16="http://schemas.microsoft.com/office/drawing/2014/main" id="{00000000-0008-0000-0300-000028000000}"/>
            </a:ext>
          </a:extLst>
        </xdr:cNvPr>
        <xdr:cNvSpPr>
          <a:spLocks noChangeShapeType="1"/>
        </xdr:cNvSpPr>
      </xdr:nvSpPr>
      <xdr:spPr bwMode="auto">
        <a:xfrm>
          <a:off x="10925175"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122</xdr:col>
      <xdr:colOff>0</xdr:colOff>
      <xdr:row>19</xdr:row>
      <xdr:rowOff>0</xdr:rowOff>
    </xdr:from>
    <xdr:to>
      <xdr:col>122</xdr:col>
      <xdr:colOff>0</xdr:colOff>
      <xdr:row>23</xdr:row>
      <xdr:rowOff>0</xdr:rowOff>
    </xdr:to>
    <xdr:sp macro="" textlink="">
      <xdr:nvSpPr>
        <xdr:cNvPr id="41" name="Line 102">
          <a:extLst>
            <a:ext uri="{FF2B5EF4-FFF2-40B4-BE49-F238E27FC236}">
              <a16:creationId xmlns:a16="http://schemas.microsoft.com/office/drawing/2014/main" id="{00000000-0008-0000-0300-000029000000}"/>
            </a:ext>
          </a:extLst>
        </xdr:cNvPr>
        <xdr:cNvSpPr>
          <a:spLocks noChangeShapeType="1"/>
        </xdr:cNvSpPr>
      </xdr:nvSpPr>
      <xdr:spPr bwMode="auto">
        <a:xfrm>
          <a:off x="11430000"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140</xdr:col>
      <xdr:colOff>0</xdr:colOff>
      <xdr:row>19</xdr:row>
      <xdr:rowOff>0</xdr:rowOff>
    </xdr:from>
    <xdr:to>
      <xdr:col>140</xdr:col>
      <xdr:colOff>0</xdr:colOff>
      <xdr:row>23</xdr:row>
      <xdr:rowOff>0</xdr:rowOff>
    </xdr:to>
    <xdr:sp macro="" textlink="">
      <xdr:nvSpPr>
        <xdr:cNvPr id="42" name="Line 103">
          <a:extLst>
            <a:ext uri="{FF2B5EF4-FFF2-40B4-BE49-F238E27FC236}">
              <a16:creationId xmlns:a16="http://schemas.microsoft.com/office/drawing/2014/main" id="{00000000-0008-0000-0300-00002A000000}"/>
            </a:ext>
          </a:extLst>
        </xdr:cNvPr>
        <xdr:cNvSpPr>
          <a:spLocks noChangeShapeType="1"/>
        </xdr:cNvSpPr>
      </xdr:nvSpPr>
      <xdr:spPr bwMode="auto">
        <a:xfrm>
          <a:off x="11934825"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143</xdr:col>
      <xdr:colOff>0</xdr:colOff>
      <xdr:row>26</xdr:row>
      <xdr:rowOff>0</xdr:rowOff>
    </xdr:from>
    <xdr:to>
      <xdr:col>143</xdr:col>
      <xdr:colOff>0</xdr:colOff>
      <xdr:row>30</xdr:row>
      <xdr:rowOff>0</xdr:rowOff>
    </xdr:to>
    <xdr:sp macro="" textlink="">
      <xdr:nvSpPr>
        <xdr:cNvPr id="43" name="Line 105">
          <a:extLst>
            <a:ext uri="{FF2B5EF4-FFF2-40B4-BE49-F238E27FC236}">
              <a16:creationId xmlns:a16="http://schemas.microsoft.com/office/drawing/2014/main" id="{00000000-0008-0000-0300-00002B000000}"/>
            </a:ext>
          </a:extLst>
        </xdr:cNvPr>
        <xdr:cNvSpPr>
          <a:spLocks noChangeShapeType="1"/>
        </xdr:cNvSpPr>
      </xdr:nvSpPr>
      <xdr:spPr bwMode="auto">
        <a:xfrm>
          <a:off x="20527274" y="3382274"/>
          <a:ext cx="0" cy="467264"/>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50</xdr:col>
      <xdr:colOff>0</xdr:colOff>
      <xdr:row>12</xdr:row>
      <xdr:rowOff>0</xdr:rowOff>
    </xdr:from>
    <xdr:to>
      <xdr:col>59</xdr:col>
      <xdr:colOff>0</xdr:colOff>
      <xdr:row>12</xdr:row>
      <xdr:rowOff>0</xdr:rowOff>
    </xdr:to>
    <xdr:sp macro="" textlink="">
      <xdr:nvSpPr>
        <xdr:cNvPr id="44" name="Line 107">
          <a:extLst>
            <a:ext uri="{FF2B5EF4-FFF2-40B4-BE49-F238E27FC236}">
              <a16:creationId xmlns:a16="http://schemas.microsoft.com/office/drawing/2014/main" id="{00000000-0008-0000-0300-00002C000000}"/>
            </a:ext>
          </a:extLst>
        </xdr:cNvPr>
        <xdr:cNvSpPr>
          <a:spLocks noChangeShapeType="1"/>
        </xdr:cNvSpPr>
      </xdr:nvSpPr>
      <xdr:spPr bwMode="auto">
        <a:xfrm>
          <a:off x="7324725" y="1476375"/>
          <a:ext cx="1514475"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53</xdr:col>
      <xdr:colOff>0</xdr:colOff>
      <xdr:row>12</xdr:row>
      <xdr:rowOff>0</xdr:rowOff>
    </xdr:from>
    <xdr:to>
      <xdr:col>53</xdr:col>
      <xdr:colOff>0</xdr:colOff>
      <xdr:row>16</xdr:row>
      <xdr:rowOff>0</xdr:rowOff>
    </xdr:to>
    <xdr:sp macro="" textlink="">
      <xdr:nvSpPr>
        <xdr:cNvPr id="45" name="Line 108">
          <a:extLst>
            <a:ext uri="{FF2B5EF4-FFF2-40B4-BE49-F238E27FC236}">
              <a16:creationId xmlns:a16="http://schemas.microsoft.com/office/drawing/2014/main" id="{00000000-0008-0000-0300-00002D000000}"/>
            </a:ext>
          </a:extLst>
        </xdr:cNvPr>
        <xdr:cNvSpPr>
          <a:spLocks noChangeShapeType="1"/>
        </xdr:cNvSpPr>
      </xdr:nvSpPr>
      <xdr:spPr bwMode="auto">
        <a:xfrm>
          <a:off x="5372100" y="1476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74</xdr:col>
      <xdr:colOff>0</xdr:colOff>
      <xdr:row>19</xdr:row>
      <xdr:rowOff>0</xdr:rowOff>
    </xdr:from>
    <xdr:to>
      <xdr:col>74</xdr:col>
      <xdr:colOff>0</xdr:colOff>
      <xdr:row>20</xdr:row>
      <xdr:rowOff>0</xdr:rowOff>
    </xdr:to>
    <xdr:sp macro="" textlink="">
      <xdr:nvSpPr>
        <xdr:cNvPr id="46" name="Line 110">
          <a:extLst>
            <a:ext uri="{FF2B5EF4-FFF2-40B4-BE49-F238E27FC236}">
              <a16:creationId xmlns:a16="http://schemas.microsoft.com/office/drawing/2014/main" id="{00000000-0008-0000-0300-00002E000000}"/>
            </a:ext>
          </a:extLst>
        </xdr:cNvPr>
        <xdr:cNvSpPr>
          <a:spLocks noChangeShapeType="1"/>
        </xdr:cNvSpPr>
      </xdr:nvSpPr>
      <xdr:spPr bwMode="auto">
        <a:xfrm>
          <a:off x="6886575"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158</xdr:col>
      <xdr:colOff>0</xdr:colOff>
      <xdr:row>25</xdr:row>
      <xdr:rowOff>0</xdr:rowOff>
    </xdr:from>
    <xdr:to>
      <xdr:col>158</xdr:col>
      <xdr:colOff>0</xdr:colOff>
      <xdr:row>30</xdr:row>
      <xdr:rowOff>0</xdr:rowOff>
    </xdr:to>
    <xdr:sp macro="" textlink="">
      <xdr:nvSpPr>
        <xdr:cNvPr id="47" name="Line 113">
          <a:extLst>
            <a:ext uri="{FF2B5EF4-FFF2-40B4-BE49-F238E27FC236}">
              <a16:creationId xmlns:a16="http://schemas.microsoft.com/office/drawing/2014/main" id="{00000000-0008-0000-0300-00002F000000}"/>
            </a:ext>
          </a:extLst>
        </xdr:cNvPr>
        <xdr:cNvSpPr>
          <a:spLocks noChangeShapeType="1"/>
        </xdr:cNvSpPr>
      </xdr:nvSpPr>
      <xdr:spPr bwMode="auto">
        <a:xfrm>
          <a:off x="12944475"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161</xdr:col>
      <xdr:colOff>0</xdr:colOff>
      <xdr:row>26</xdr:row>
      <xdr:rowOff>0</xdr:rowOff>
    </xdr:from>
    <xdr:to>
      <xdr:col>161</xdr:col>
      <xdr:colOff>0</xdr:colOff>
      <xdr:row>30</xdr:row>
      <xdr:rowOff>0</xdr:rowOff>
    </xdr:to>
    <xdr:sp macro="" textlink="">
      <xdr:nvSpPr>
        <xdr:cNvPr id="48" name="Line 114">
          <a:extLst>
            <a:ext uri="{FF2B5EF4-FFF2-40B4-BE49-F238E27FC236}">
              <a16:creationId xmlns:a16="http://schemas.microsoft.com/office/drawing/2014/main" id="{00000000-0008-0000-0300-000030000000}"/>
            </a:ext>
          </a:extLst>
        </xdr:cNvPr>
        <xdr:cNvSpPr>
          <a:spLocks noChangeShapeType="1"/>
        </xdr:cNvSpPr>
      </xdr:nvSpPr>
      <xdr:spPr bwMode="auto">
        <a:xfrm>
          <a:off x="13449300"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158</xdr:col>
      <xdr:colOff>0</xdr:colOff>
      <xdr:row>26</xdr:row>
      <xdr:rowOff>0</xdr:rowOff>
    </xdr:from>
    <xdr:to>
      <xdr:col>164</xdr:col>
      <xdr:colOff>0</xdr:colOff>
      <xdr:row>26</xdr:row>
      <xdr:rowOff>0</xdr:rowOff>
    </xdr:to>
    <xdr:sp macro="" textlink="">
      <xdr:nvSpPr>
        <xdr:cNvPr id="49" name="Line 115">
          <a:extLst>
            <a:ext uri="{FF2B5EF4-FFF2-40B4-BE49-F238E27FC236}">
              <a16:creationId xmlns:a16="http://schemas.microsoft.com/office/drawing/2014/main" id="{00000000-0008-0000-0300-000031000000}"/>
            </a:ext>
          </a:extLst>
        </xdr:cNvPr>
        <xdr:cNvSpPr>
          <a:spLocks noChangeShapeType="1"/>
        </xdr:cNvSpPr>
      </xdr:nvSpPr>
      <xdr:spPr bwMode="auto">
        <a:xfrm>
          <a:off x="22974300" y="3381375"/>
          <a:ext cx="1009650"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170</xdr:col>
      <xdr:colOff>0</xdr:colOff>
      <xdr:row>19</xdr:row>
      <xdr:rowOff>0</xdr:rowOff>
    </xdr:from>
    <xdr:to>
      <xdr:col>170</xdr:col>
      <xdr:colOff>0</xdr:colOff>
      <xdr:row>20</xdr:row>
      <xdr:rowOff>0</xdr:rowOff>
    </xdr:to>
    <xdr:sp macro="" textlink="">
      <xdr:nvSpPr>
        <xdr:cNvPr id="50" name="Line 116">
          <a:extLst>
            <a:ext uri="{FF2B5EF4-FFF2-40B4-BE49-F238E27FC236}">
              <a16:creationId xmlns:a16="http://schemas.microsoft.com/office/drawing/2014/main" id="{00000000-0008-0000-0300-000032000000}"/>
            </a:ext>
          </a:extLst>
        </xdr:cNvPr>
        <xdr:cNvSpPr>
          <a:spLocks noChangeShapeType="1"/>
        </xdr:cNvSpPr>
      </xdr:nvSpPr>
      <xdr:spPr bwMode="auto">
        <a:xfrm>
          <a:off x="13954125"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170</xdr:col>
      <xdr:colOff>0</xdr:colOff>
      <xdr:row>25</xdr:row>
      <xdr:rowOff>0</xdr:rowOff>
    </xdr:from>
    <xdr:to>
      <xdr:col>170</xdr:col>
      <xdr:colOff>0</xdr:colOff>
      <xdr:row>30</xdr:row>
      <xdr:rowOff>0</xdr:rowOff>
    </xdr:to>
    <xdr:sp macro="" textlink="">
      <xdr:nvSpPr>
        <xdr:cNvPr id="51" name="Line 117">
          <a:extLst>
            <a:ext uri="{FF2B5EF4-FFF2-40B4-BE49-F238E27FC236}">
              <a16:creationId xmlns:a16="http://schemas.microsoft.com/office/drawing/2014/main" id="{00000000-0008-0000-0300-000033000000}"/>
            </a:ext>
          </a:extLst>
        </xdr:cNvPr>
        <xdr:cNvSpPr>
          <a:spLocks noChangeShapeType="1"/>
        </xdr:cNvSpPr>
      </xdr:nvSpPr>
      <xdr:spPr bwMode="auto">
        <a:xfrm>
          <a:off x="13954125"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173</xdr:col>
      <xdr:colOff>0</xdr:colOff>
      <xdr:row>26</xdr:row>
      <xdr:rowOff>0</xdr:rowOff>
    </xdr:from>
    <xdr:to>
      <xdr:col>173</xdr:col>
      <xdr:colOff>0</xdr:colOff>
      <xdr:row>30</xdr:row>
      <xdr:rowOff>0</xdr:rowOff>
    </xdr:to>
    <xdr:sp macro="" textlink="">
      <xdr:nvSpPr>
        <xdr:cNvPr id="52" name="Line 118">
          <a:extLst>
            <a:ext uri="{FF2B5EF4-FFF2-40B4-BE49-F238E27FC236}">
              <a16:creationId xmlns:a16="http://schemas.microsoft.com/office/drawing/2014/main" id="{00000000-0008-0000-0300-000034000000}"/>
            </a:ext>
          </a:extLst>
        </xdr:cNvPr>
        <xdr:cNvSpPr>
          <a:spLocks noChangeShapeType="1"/>
        </xdr:cNvSpPr>
      </xdr:nvSpPr>
      <xdr:spPr bwMode="auto">
        <a:xfrm>
          <a:off x="14458950"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170</xdr:col>
      <xdr:colOff>0</xdr:colOff>
      <xdr:row>26</xdr:row>
      <xdr:rowOff>0</xdr:rowOff>
    </xdr:from>
    <xdr:to>
      <xdr:col>182</xdr:col>
      <xdr:colOff>0</xdr:colOff>
      <xdr:row>26</xdr:row>
      <xdr:rowOff>0</xdr:rowOff>
    </xdr:to>
    <xdr:sp macro="" textlink="">
      <xdr:nvSpPr>
        <xdr:cNvPr id="53" name="Line 119">
          <a:extLst>
            <a:ext uri="{FF2B5EF4-FFF2-40B4-BE49-F238E27FC236}">
              <a16:creationId xmlns:a16="http://schemas.microsoft.com/office/drawing/2014/main" id="{00000000-0008-0000-0300-000035000000}"/>
            </a:ext>
          </a:extLst>
        </xdr:cNvPr>
        <xdr:cNvSpPr>
          <a:spLocks noChangeShapeType="1"/>
        </xdr:cNvSpPr>
      </xdr:nvSpPr>
      <xdr:spPr bwMode="auto">
        <a:xfrm flipV="1">
          <a:off x="26727150" y="3490913"/>
          <a:ext cx="2152650"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176</xdr:col>
      <xdr:colOff>0</xdr:colOff>
      <xdr:row>26</xdr:row>
      <xdr:rowOff>0</xdr:rowOff>
    </xdr:from>
    <xdr:to>
      <xdr:col>176</xdr:col>
      <xdr:colOff>0</xdr:colOff>
      <xdr:row>30</xdr:row>
      <xdr:rowOff>0</xdr:rowOff>
    </xdr:to>
    <xdr:sp macro="" textlink="">
      <xdr:nvSpPr>
        <xdr:cNvPr id="54" name="Line 120">
          <a:extLst>
            <a:ext uri="{FF2B5EF4-FFF2-40B4-BE49-F238E27FC236}">
              <a16:creationId xmlns:a16="http://schemas.microsoft.com/office/drawing/2014/main" id="{00000000-0008-0000-0300-000036000000}"/>
            </a:ext>
          </a:extLst>
        </xdr:cNvPr>
        <xdr:cNvSpPr>
          <a:spLocks noChangeShapeType="1"/>
        </xdr:cNvSpPr>
      </xdr:nvSpPr>
      <xdr:spPr bwMode="auto">
        <a:xfrm>
          <a:off x="14963775"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179</xdr:col>
      <xdr:colOff>0</xdr:colOff>
      <xdr:row>26</xdr:row>
      <xdr:rowOff>0</xdr:rowOff>
    </xdr:from>
    <xdr:to>
      <xdr:col>179</xdr:col>
      <xdr:colOff>0</xdr:colOff>
      <xdr:row>27</xdr:row>
      <xdr:rowOff>0</xdr:rowOff>
    </xdr:to>
    <xdr:sp macro="" textlink="">
      <xdr:nvSpPr>
        <xdr:cNvPr id="56" name="Line 122">
          <a:extLst>
            <a:ext uri="{FF2B5EF4-FFF2-40B4-BE49-F238E27FC236}">
              <a16:creationId xmlns:a16="http://schemas.microsoft.com/office/drawing/2014/main" id="{00000000-0008-0000-0300-000038000000}"/>
            </a:ext>
          </a:extLst>
        </xdr:cNvPr>
        <xdr:cNvSpPr>
          <a:spLocks noChangeShapeType="1"/>
        </xdr:cNvSpPr>
      </xdr:nvSpPr>
      <xdr:spPr bwMode="auto">
        <a:xfrm>
          <a:off x="15468600" y="3381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179</xdr:col>
      <xdr:colOff>0</xdr:colOff>
      <xdr:row>32</xdr:row>
      <xdr:rowOff>0</xdr:rowOff>
    </xdr:from>
    <xdr:to>
      <xdr:col>179</xdr:col>
      <xdr:colOff>0</xdr:colOff>
      <xdr:row>37</xdr:row>
      <xdr:rowOff>0</xdr:rowOff>
    </xdr:to>
    <xdr:sp macro="" textlink="">
      <xdr:nvSpPr>
        <xdr:cNvPr id="57" name="Line 132">
          <a:extLst>
            <a:ext uri="{FF2B5EF4-FFF2-40B4-BE49-F238E27FC236}">
              <a16:creationId xmlns:a16="http://schemas.microsoft.com/office/drawing/2014/main" id="{00000000-0008-0000-0300-000039000000}"/>
            </a:ext>
          </a:extLst>
        </xdr:cNvPr>
        <xdr:cNvSpPr>
          <a:spLocks noChangeShapeType="1"/>
        </xdr:cNvSpPr>
      </xdr:nvSpPr>
      <xdr:spPr bwMode="auto">
        <a:xfrm>
          <a:off x="15468600" y="4171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182</xdr:col>
      <xdr:colOff>0</xdr:colOff>
      <xdr:row>26</xdr:row>
      <xdr:rowOff>0</xdr:rowOff>
    </xdr:from>
    <xdr:to>
      <xdr:col>182</xdr:col>
      <xdr:colOff>0</xdr:colOff>
      <xdr:row>27</xdr:row>
      <xdr:rowOff>0</xdr:rowOff>
    </xdr:to>
    <xdr:sp macro="" textlink="">
      <xdr:nvSpPr>
        <xdr:cNvPr id="58" name="Line 133">
          <a:extLst>
            <a:ext uri="{FF2B5EF4-FFF2-40B4-BE49-F238E27FC236}">
              <a16:creationId xmlns:a16="http://schemas.microsoft.com/office/drawing/2014/main" id="{00000000-0008-0000-0300-00003A000000}"/>
            </a:ext>
          </a:extLst>
        </xdr:cNvPr>
        <xdr:cNvSpPr>
          <a:spLocks noChangeShapeType="1"/>
        </xdr:cNvSpPr>
      </xdr:nvSpPr>
      <xdr:spPr bwMode="auto">
        <a:xfrm>
          <a:off x="15973425" y="3381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188</xdr:col>
      <xdr:colOff>0</xdr:colOff>
      <xdr:row>19</xdr:row>
      <xdr:rowOff>0</xdr:rowOff>
    </xdr:from>
    <xdr:to>
      <xdr:col>188</xdr:col>
      <xdr:colOff>0</xdr:colOff>
      <xdr:row>20</xdr:row>
      <xdr:rowOff>0</xdr:rowOff>
    </xdr:to>
    <xdr:sp macro="" textlink="">
      <xdr:nvSpPr>
        <xdr:cNvPr id="59" name="Line 135">
          <a:extLst>
            <a:ext uri="{FF2B5EF4-FFF2-40B4-BE49-F238E27FC236}">
              <a16:creationId xmlns:a16="http://schemas.microsoft.com/office/drawing/2014/main" id="{00000000-0008-0000-0300-00003B000000}"/>
            </a:ext>
          </a:extLst>
        </xdr:cNvPr>
        <xdr:cNvSpPr>
          <a:spLocks noChangeShapeType="1"/>
        </xdr:cNvSpPr>
      </xdr:nvSpPr>
      <xdr:spPr bwMode="auto">
        <a:xfrm>
          <a:off x="16478250"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188</xdr:col>
      <xdr:colOff>0</xdr:colOff>
      <xdr:row>25</xdr:row>
      <xdr:rowOff>0</xdr:rowOff>
    </xdr:from>
    <xdr:to>
      <xdr:col>188</xdr:col>
      <xdr:colOff>0</xdr:colOff>
      <xdr:row>30</xdr:row>
      <xdr:rowOff>0</xdr:rowOff>
    </xdr:to>
    <xdr:sp macro="" textlink="">
      <xdr:nvSpPr>
        <xdr:cNvPr id="60" name="Line 136">
          <a:extLst>
            <a:ext uri="{FF2B5EF4-FFF2-40B4-BE49-F238E27FC236}">
              <a16:creationId xmlns:a16="http://schemas.microsoft.com/office/drawing/2014/main" id="{00000000-0008-0000-0300-00003C000000}"/>
            </a:ext>
          </a:extLst>
        </xdr:cNvPr>
        <xdr:cNvSpPr>
          <a:spLocks noChangeShapeType="1"/>
        </xdr:cNvSpPr>
      </xdr:nvSpPr>
      <xdr:spPr bwMode="auto">
        <a:xfrm>
          <a:off x="16478250"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191</xdr:col>
      <xdr:colOff>0</xdr:colOff>
      <xdr:row>4</xdr:row>
      <xdr:rowOff>0</xdr:rowOff>
    </xdr:from>
    <xdr:to>
      <xdr:col>191</xdr:col>
      <xdr:colOff>0</xdr:colOff>
      <xdr:row>9</xdr:row>
      <xdr:rowOff>0</xdr:rowOff>
    </xdr:to>
    <xdr:sp macro="" textlink="">
      <xdr:nvSpPr>
        <xdr:cNvPr id="61" name="Line 137">
          <a:extLst>
            <a:ext uri="{FF2B5EF4-FFF2-40B4-BE49-F238E27FC236}">
              <a16:creationId xmlns:a16="http://schemas.microsoft.com/office/drawing/2014/main" id="{00000000-0008-0000-0300-00003D000000}"/>
            </a:ext>
          </a:extLst>
        </xdr:cNvPr>
        <xdr:cNvSpPr>
          <a:spLocks noChangeShapeType="1"/>
        </xdr:cNvSpPr>
      </xdr:nvSpPr>
      <xdr:spPr bwMode="auto">
        <a:xfrm>
          <a:off x="16983075" y="352425"/>
          <a:ext cx="0" cy="63817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219254</xdr:colOff>
      <xdr:row>3</xdr:row>
      <xdr:rowOff>150962</xdr:rowOff>
    </xdr:from>
    <xdr:to>
      <xdr:col>10</xdr:col>
      <xdr:colOff>219254</xdr:colOff>
      <xdr:row>9</xdr:row>
      <xdr:rowOff>0</xdr:rowOff>
    </xdr:to>
    <xdr:sp macro="" textlink="">
      <xdr:nvSpPr>
        <xdr:cNvPr id="62" name="Line 59">
          <a:extLst>
            <a:ext uri="{FF2B5EF4-FFF2-40B4-BE49-F238E27FC236}">
              <a16:creationId xmlns:a16="http://schemas.microsoft.com/office/drawing/2014/main" id="{00000000-0008-0000-0300-00003E000000}"/>
            </a:ext>
          </a:extLst>
        </xdr:cNvPr>
        <xdr:cNvSpPr>
          <a:spLocks noChangeShapeType="1"/>
        </xdr:cNvSpPr>
      </xdr:nvSpPr>
      <xdr:spPr bwMode="auto">
        <a:xfrm>
          <a:off x="1843896" y="352245"/>
          <a:ext cx="0" cy="639793"/>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4</xdr:row>
      <xdr:rowOff>0</xdr:rowOff>
    </xdr:from>
    <xdr:to>
      <xdr:col>17</xdr:col>
      <xdr:colOff>0</xdr:colOff>
      <xdr:row>9</xdr:row>
      <xdr:rowOff>0</xdr:rowOff>
    </xdr:to>
    <xdr:sp macro="" textlink="">
      <xdr:nvSpPr>
        <xdr:cNvPr id="63" name="Line 59">
          <a:extLst>
            <a:ext uri="{FF2B5EF4-FFF2-40B4-BE49-F238E27FC236}">
              <a16:creationId xmlns:a16="http://schemas.microsoft.com/office/drawing/2014/main" id="{00000000-0008-0000-0300-00003F000000}"/>
            </a:ext>
          </a:extLst>
        </xdr:cNvPr>
        <xdr:cNvSpPr>
          <a:spLocks noChangeShapeType="1"/>
        </xdr:cNvSpPr>
      </xdr:nvSpPr>
      <xdr:spPr bwMode="auto">
        <a:xfrm>
          <a:off x="2343150" y="352425"/>
          <a:ext cx="0" cy="63817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18</xdr:row>
      <xdr:rowOff>0</xdr:rowOff>
    </xdr:from>
    <xdr:to>
      <xdr:col>29</xdr:col>
      <xdr:colOff>0</xdr:colOff>
      <xdr:row>23</xdr:row>
      <xdr:rowOff>0</xdr:rowOff>
    </xdr:to>
    <xdr:sp macro="" textlink="">
      <xdr:nvSpPr>
        <xdr:cNvPr id="65" name="Line 74">
          <a:extLst>
            <a:ext uri="{FF2B5EF4-FFF2-40B4-BE49-F238E27FC236}">
              <a16:creationId xmlns:a16="http://schemas.microsoft.com/office/drawing/2014/main" id="{00000000-0008-0000-0300-000041000000}"/>
            </a:ext>
          </a:extLst>
        </xdr:cNvPr>
        <xdr:cNvSpPr>
          <a:spLocks noChangeShapeType="1"/>
        </xdr:cNvSpPr>
      </xdr:nvSpPr>
      <xdr:spPr bwMode="auto">
        <a:xfrm>
          <a:off x="4953000" y="2266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12</xdr:row>
      <xdr:rowOff>0</xdr:rowOff>
    </xdr:from>
    <xdr:to>
      <xdr:col>38</xdr:col>
      <xdr:colOff>0</xdr:colOff>
      <xdr:row>12</xdr:row>
      <xdr:rowOff>0</xdr:rowOff>
    </xdr:to>
    <xdr:sp macro="" textlink="">
      <xdr:nvSpPr>
        <xdr:cNvPr id="66" name="Line 107">
          <a:extLst>
            <a:ext uri="{FF2B5EF4-FFF2-40B4-BE49-F238E27FC236}">
              <a16:creationId xmlns:a16="http://schemas.microsoft.com/office/drawing/2014/main" id="{00000000-0008-0000-0300-000042000000}"/>
            </a:ext>
          </a:extLst>
        </xdr:cNvPr>
        <xdr:cNvSpPr>
          <a:spLocks noChangeShapeType="1"/>
        </xdr:cNvSpPr>
      </xdr:nvSpPr>
      <xdr:spPr bwMode="auto">
        <a:xfrm>
          <a:off x="6972300" y="1476375"/>
          <a:ext cx="504825"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0</xdr:colOff>
      <xdr:row>12</xdr:row>
      <xdr:rowOff>0</xdr:rowOff>
    </xdr:from>
    <xdr:to>
      <xdr:col>38</xdr:col>
      <xdr:colOff>0</xdr:colOff>
      <xdr:row>16</xdr:row>
      <xdr:rowOff>0</xdr:rowOff>
    </xdr:to>
    <xdr:sp macro="" textlink="">
      <xdr:nvSpPr>
        <xdr:cNvPr id="67" name="Line 108">
          <a:extLst>
            <a:ext uri="{FF2B5EF4-FFF2-40B4-BE49-F238E27FC236}">
              <a16:creationId xmlns:a16="http://schemas.microsoft.com/office/drawing/2014/main" id="{00000000-0008-0000-0300-000043000000}"/>
            </a:ext>
          </a:extLst>
        </xdr:cNvPr>
        <xdr:cNvSpPr>
          <a:spLocks noChangeShapeType="1"/>
        </xdr:cNvSpPr>
      </xdr:nvSpPr>
      <xdr:spPr bwMode="auto">
        <a:xfrm>
          <a:off x="7477125" y="1476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12</xdr:row>
      <xdr:rowOff>0</xdr:rowOff>
    </xdr:from>
    <xdr:to>
      <xdr:col>47</xdr:col>
      <xdr:colOff>0</xdr:colOff>
      <xdr:row>12</xdr:row>
      <xdr:rowOff>0</xdr:rowOff>
    </xdr:to>
    <xdr:sp macro="" textlink="">
      <xdr:nvSpPr>
        <xdr:cNvPr id="68" name="Line 107">
          <a:extLst>
            <a:ext uri="{FF2B5EF4-FFF2-40B4-BE49-F238E27FC236}">
              <a16:creationId xmlns:a16="http://schemas.microsoft.com/office/drawing/2014/main" id="{00000000-0008-0000-0300-000044000000}"/>
            </a:ext>
          </a:extLst>
        </xdr:cNvPr>
        <xdr:cNvSpPr>
          <a:spLocks noChangeShapeType="1"/>
        </xdr:cNvSpPr>
      </xdr:nvSpPr>
      <xdr:spPr bwMode="auto">
        <a:xfrm>
          <a:off x="5305425" y="1476375"/>
          <a:ext cx="504825"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0</xdr:colOff>
      <xdr:row>12</xdr:row>
      <xdr:rowOff>0</xdr:rowOff>
    </xdr:from>
    <xdr:to>
      <xdr:col>47</xdr:col>
      <xdr:colOff>0</xdr:colOff>
      <xdr:row>13</xdr:row>
      <xdr:rowOff>0</xdr:rowOff>
    </xdr:to>
    <xdr:sp macro="" textlink="">
      <xdr:nvSpPr>
        <xdr:cNvPr id="69" name="Line 108">
          <a:extLst>
            <a:ext uri="{FF2B5EF4-FFF2-40B4-BE49-F238E27FC236}">
              <a16:creationId xmlns:a16="http://schemas.microsoft.com/office/drawing/2014/main" id="{00000000-0008-0000-0300-000045000000}"/>
            </a:ext>
          </a:extLst>
        </xdr:cNvPr>
        <xdr:cNvSpPr>
          <a:spLocks noChangeShapeType="1"/>
        </xdr:cNvSpPr>
      </xdr:nvSpPr>
      <xdr:spPr bwMode="auto">
        <a:xfrm>
          <a:off x="6819900" y="1476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0</xdr:colOff>
      <xdr:row>18</xdr:row>
      <xdr:rowOff>0</xdr:rowOff>
    </xdr:from>
    <xdr:to>
      <xdr:col>47</xdr:col>
      <xdr:colOff>0</xdr:colOff>
      <xdr:row>23</xdr:row>
      <xdr:rowOff>0</xdr:rowOff>
    </xdr:to>
    <xdr:sp macro="" textlink="">
      <xdr:nvSpPr>
        <xdr:cNvPr id="70" name="Line 74">
          <a:extLst>
            <a:ext uri="{FF2B5EF4-FFF2-40B4-BE49-F238E27FC236}">
              <a16:creationId xmlns:a16="http://schemas.microsoft.com/office/drawing/2014/main" id="{00000000-0008-0000-0300-000046000000}"/>
            </a:ext>
          </a:extLst>
        </xdr:cNvPr>
        <xdr:cNvSpPr>
          <a:spLocks noChangeShapeType="1"/>
        </xdr:cNvSpPr>
      </xdr:nvSpPr>
      <xdr:spPr bwMode="auto">
        <a:xfrm>
          <a:off x="6819900" y="2266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56</xdr:col>
      <xdr:colOff>0</xdr:colOff>
      <xdr:row>12</xdr:row>
      <xdr:rowOff>0</xdr:rowOff>
    </xdr:from>
    <xdr:to>
      <xdr:col>56</xdr:col>
      <xdr:colOff>0</xdr:colOff>
      <xdr:row>16</xdr:row>
      <xdr:rowOff>0</xdr:rowOff>
    </xdr:to>
    <xdr:sp macro="" textlink="">
      <xdr:nvSpPr>
        <xdr:cNvPr id="72" name="Line 108">
          <a:extLst>
            <a:ext uri="{FF2B5EF4-FFF2-40B4-BE49-F238E27FC236}">
              <a16:creationId xmlns:a16="http://schemas.microsoft.com/office/drawing/2014/main" id="{00000000-0008-0000-0300-000048000000}"/>
            </a:ext>
          </a:extLst>
        </xdr:cNvPr>
        <xdr:cNvSpPr>
          <a:spLocks noChangeShapeType="1"/>
        </xdr:cNvSpPr>
      </xdr:nvSpPr>
      <xdr:spPr bwMode="auto">
        <a:xfrm>
          <a:off x="7829550" y="1476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59</xdr:col>
      <xdr:colOff>0</xdr:colOff>
      <xdr:row>12</xdr:row>
      <xdr:rowOff>0</xdr:rowOff>
    </xdr:from>
    <xdr:to>
      <xdr:col>59</xdr:col>
      <xdr:colOff>0</xdr:colOff>
      <xdr:row>13</xdr:row>
      <xdr:rowOff>0</xdr:rowOff>
    </xdr:to>
    <xdr:sp macro="" textlink="">
      <xdr:nvSpPr>
        <xdr:cNvPr id="74" name="Line 108">
          <a:extLst>
            <a:ext uri="{FF2B5EF4-FFF2-40B4-BE49-F238E27FC236}">
              <a16:creationId xmlns:a16="http://schemas.microsoft.com/office/drawing/2014/main" id="{00000000-0008-0000-0300-00004A000000}"/>
            </a:ext>
          </a:extLst>
        </xdr:cNvPr>
        <xdr:cNvSpPr>
          <a:spLocks noChangeShapeType="1"/>
        </xdr:cNvSpPr>
      </xdr:nvSpPr>
      <xdr:spPr bwMode="auto">
        <a:xfrm>
          <a:off x="6819900" y="1476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59</xdr:col>
      <xdr:colOff>0</xdr:colOff>
      <xdr:row>18</xdr:row>
      <xdr:rowOff>0</xdr:rowOff>
    </xdr:from>
    <xdr:to>
      <xdr:col>59</xdr:col>
      <xdr:colOff>0</xdr:colOff>
      <xdr:row>23</xdr:row>
      <xdr:rowOff>0</xdr:rowOff>
    </xdr:to>
    <xdr:sp macro="" textlink="">
      <xdr:nvSpPr>
        <xdr:cNvPr id="75" name="Line 74">
          <a:extLst>
            <a:ext uri="{FF2B5EF4-FFF2-40B4-BE49-F238E27FC236}">
              <a16:creationId xmlns:a16="http://schemas.microsoft.com/office/drawing/2014/main" id="{00000000-0008-0000-0300-00004B000000}"/>
            </a:ext>
          </a:extLst>
        </xdr:cNvPr>
        <xdr:cNvSpPr>
          <a:spLocks noChangeShapeType="1"/>
        </xdr:cNvSpPr>
      </xdr:nvSpPr>
      <xdr:spPr bwMode="auto">
        <a:xfrm>
          <a:off x="6819900" y="2266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68</xdr:col>
      <xdr:colOff>0</xdr:colOff>
      <xdr:row>12</xdr:row>
      <xdr:rowOff>0</xdr:rowOff>
    </xdr:from>
    <xdr:to>
      <xdr:col>68</xdr:col>
      <xdr:colOff>0</xdr:colOff>
      <xdr:row>13</xdr:row>
      <xdr:rowOff>0</xdr:rowOff>
    </xdr:to>
    <xdr:sp macro="" textlink="">
      <xdr:nvSpPr>
        <xdr:cNvPr id="77" name="Line 108">
          <a:extLst>
            <a:ext uri="{FF2B5EF4-FFF2-40B4-BE49-F238E27FC236}">
              <a16:creationId xmlns:a16="http://schemas.microsoft.com/office/drawing/2014/main" id="{00000000-0008-0000-0300-00004D000000}"/>
            </a:ext>
          </a:extLst>
        </xdr:cNvPr>
        <xdr:cNvSpPr>
          <a:spLocks noChangeShapeType="1"/>
        </xdr:cNvSpPr>
      </xdr:nvSpPr>
      <xdr:spPr bwMode="auto">
        <a:xfrm>
          <a:off x="9848850" y="14763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74</xdr:col>
      <xdr:colOff>0</xdr:colOff>
      <xdr:row>25</xdr:row>
      <xdr:rowOff>0</xdr:rowOff>
    </xdr:from>
    <xdr:to>
      <xdr:col>74</xdr:col>
      <xdr:colOff>0</xdr:colOff>
      <xdr:row>30</xdr:row>
      <xdr:rowOff>0</xdr:rowOff>
    </xdr:to>
    <xdr:sp macro="" textlink="">
      <xdr:nvSpPr>
        <xdr:cNvPr id="78" name="Line 86">
          <a:extLst>
            <a:ext uri="{FF2B5EF4-FFF2-40B4-BE49-F238E27FC236}">
              <a16:creationId xmlns:a16="http://schemas.microsoft.com/office/drawing/2014/main" id="{00000000-0008-0000-0300-00004E000000}"/>
            </a:ext>
          </a:extLst>
        </xdr:cNvPr>
        <xdr:cNvSpPr>
          <a:spLocks noChangeShapeType="1"/>
        </xdr:cNvSpPr>
      </xdr:nvSpPr>
      <xdr:spPr bwMode="auto">
        <a:xfrm>
          <a:off x="10858500"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83</xdr:col>
      <xdr:colOff>0</xdr:colOff>
      <xdr:row>26</xdr:row>
      <xdr:rowOff>0</xdr:rowOff>
    </xdr:from>
    <xdr:to>
      <xdr:col>83</xdr:col>
      <xdr:colOff>0</xdr:colOff>
      <xdr:row>27</xdr:row>
      <xdr:rowOff>0</xdr:rowOff>
    </xdr:to>
    <xdr:sp macro="" textlink="">
      <xdr:nvSpPr>
        <xdr:cNvPr id="79" name="Line 90">
          <a:extLst>
            <a:ext uri="{FF2B5EF4-FFF2-40B4-BE49-F238E27FC236}">
              <a16:creationId xmlns:a16="http://schemas.microsoft.com/office/drawing/2014/main" id="{00000000-0008-0000-0300-00004F000000}"/>
            </a:ext>
          </a:extLst>
        </xdr:cNvPr>
        <xdr:cNvSpPr>
          <a:spLocks noChangeShapeType="1"/>
        </xdr:cNvSpPr>
      </xdr:nvSpPr>
      <xdr:spPr bwMode="auto">
        <a:xfrm>
          <a:off x="14850717" y="3491120"/>
          <a:ext cx="0" cy="86967"/>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86</xdr:col>
      <xdr:colOff>0</xdr:colOff>
      <xdr:row>32</xdr:row>
      <xdr:rowOff>0</xdr:rowOff>
    </xdr:from>
    <xdr:to>
      <xdr:col>86</xdr:col>
      <xdr:colOff>0</xdr:colOff>
      <xdr:row>37</xdr:row>
      <xdr:rowOff>0</xdr:rowOff>
    </xdr:to>
    <xdr:sp macro="" textlink="">
      <xdr:nvSpPr>
        <xdr:cNvPr id="81" name="Line 132">
          <a:extLst>
            <a:ext uri="{FF2B5EF4-FFF2-40B4-BE49-F238E27FC236}">
              <a16:creationId xmlns:a16="http://schemas.microsoft.com/office/drawing/2014/main" id="{00000000-0008-0000-0300-000051000000}"/>
            </a:ext>
          </a:extLst>
        </xdr:cNvPr>
        <xdr:cNvSpPr>
          <a:spLocks noChangeShapeType="1"/>
        </xdr:cNvSpPr>
      </xdr:nvSpPr>
      <xdr:spPr bwMode="auto">
        <a:xfrm>
          <a:off x="12877800" y="41719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110</xdr:col>
      <xdr:colOff>0</xdr:colOff>
      <xdr:row>19</xdr:row>
      <xdr:rowOff>0</xdr:rowOff>
    </xdr:from>
    <xdr:to>
      <xdr:col>110</xdr:col>
      <xdr:colOff>0</xdr:colOff>
      <xdr:row>23</xdr:row>
      <xdr:rowOff>0</xdr:rowOff>
    </xdr:to>
    <xdr:sp macro="" textlink="">
      <xdr:nvSpPr>
        <xdr:cNvPr id="82" name="Line 98">
          <a:extLst>
            <a:ext uri="{FF2B5EF4-FFF2-40B4-BE49-F238E27FC236}">
              <a16:creationId xmlns:a16="http://schemas.microsoft.com/office/drawing/2014/main" id="{00000000-0008-0000-0300-000052000000}"/>
            </a:ext>
          </a:extLst>
        </xdr:cNvPr>
        <xdr:cNvSpPr>
          <a:spLocks noChangeShapeType="1"/>
        </xdr:cNvSpPr>
      </xdr:nvSpPr>
      <xdr:spPr bwMode="auto">
        <a:xfrm>
          <a:off x="14392275"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113</xdr:col>
      <xdr:colOff>0</xdr:colOff>
      <xdr:row>19</xdr:row>
      <xdr:rowOff>0</xdr:rowOff>
    </xdr:from>
    <xdr:to>
      <xdr:col>113</xdr:col>
      <xdr:colOff>0</xdr:colOff>
      <xdr:row>23</xdr:row>
      <xdr:rowOff>0</xdr:rowOff>
    </xdr:to>
    <xdr:sp macro="" textlink="">
      <xdr:nvSpPr>
        <xdr:cNvPr id="83" name="Line 98">
          <a:extLst>
            <a:ext uri="{FF2B5EF4-FFF2-40B4-BE49-F238E27FC236}">
              <a16:creationId xmlns:a16="http://schemas.microsoft.com/office/drawing/2014/main" id="{00000000-0008-0000-0300-000053000000}"/>
            </a:ext>
          </a:extLst>
        </xdr:cNvPr>
        <xdr:cNvSpPr>
          <a:spLocks noChangeShapeType="1"/>
        </xdr:cNvSpPr>
      </xdr:nvSpPr>
      <xdr:spPr bwMode="auto">
        <a:xfrm>
          <a:off x="15401925"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116</xdr:col>
      <xdr:colOff>0</xdr:colOff>
      <xdr:row>19</xdr:row>
      <xdr:rowOff>0</xdr:rowOff>
    </xdr:from>
    <xdr:to>
      <xdr:col>116</xdr:col>
      <xdr:colOff>0</xdr:colOff>
      <xdr:row>23</xdr:row>
      <xdr:rowOff>0</xdr:rowOff>
    </xdr:to>
    <xdr:sp macro="" textlink="">
      <xdr:nvSpPr>
        <xdr:cNvPr id="84" name="Line 98">
          <a:extLst>
            <a:ext uri="{FF2B5EF4-FFF2-40B4-BE49-F238E27FC236}">
              <a16:creationId xmlns:a16="http://schemas.microsoft.com/office/drawing/2014/main" id="{00000000-0008-0000-0300-000054000000}"/>
            </a:ext>
          </a:extLst>
        </xdr:cNvPr>
        <xdr:cNvSpPr>
          <a:spLocks noChangeShapeType="1"/>
        </xdr:cNvSpPr>
      </xdr:nvSpPr>
      <xdr:spPr bwMode="auto">
        <a:xfrm>
          <a:off x="15906750"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125</xdr:col>
      <xdr:colOff>0</xdr:colOff>
      <xdr:row>19</xdr:row>
      <xdr:rowOff>0</xdr:rowOff>
    </xdr:from>
    <xdr:to>
      <xdr:col>125</xdr:col>
      <xdr:colOff>0</xdr:colOff>
      <xdr:row>23</xdr:row>
      <xdr:rowOff>0</xdr:rowOff>
    </xdr:to>
    <xdr:sp macro="" textlink="">
      <xdr:nvSpPr>
        <xdr:cNvPr id="85" name="Line 102">
          <a:extLst>
            <a:ext uri="{FF2B5EF4-FFF2-40B4-BE49-F238E27FC236}">
              <a16:creationId xmlns:a16="http://schemas.microsoft.com/office/drawing/2014/main" id="{00000000-0008-0000-0300-000055000000}"/>
            </a:ext>
          </a:extLst>
        </xdr:cNvPr>
        <xdr:cNvSpPr>
          <a:spLocks noChangeShapeType="1"/>
        </xdr:cNvSpPr>
      </xdr:nvSpPr>
      <xdr:spPr bwMode="auto">
        <a:xfrm>
          <a:off x="17421225"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128</xdr:col>
      <xdr:colOff>0</xdr:colOff>
      <xdr:row>19</xdr:row>
      <xdr:rowOff>0</xdr:rowOff>
    </xdr:from>
    <xdr:to>
      <xdr:col>128</xdr:col>
      <xdr:colOff>0</xdr:colOff>
      <xdr:row>23</xdr:row>
      <xdr:rowOff>0</xdr:rowOff>
    </xdr:to>
    <xdr:sp macro="" textlink="">
      <xdr:nvSpPr>
        <xdr:cNvPr id="86" name="Line 102">
          <a:extLst>
            <a:ext uri="{FF2B5EF4-FFF2-40B4-BE49-F238E27FC236}">
              <a16:creationId xmlns:a16="http://schemas.microsoft.com/office/drawing/2014/main" id="{00000000-0008-0000-0300-000056000000}"/>
            </a:ext>
          </a:extLst>
        </xdr:cNvPr>
        <xdr:cNvSpPr>
          <a:spLocks noChangeShapeType="1"/>
        </xdr:cNvSpPr>
      </xdr:nvSpPr>
      <xdr:spPr bwMode="auto">
        <a:xfrm>
          <a:off x="17926050"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134</xdr:col>
      <xdr:colOff>0</xdr:colOff>
      <xdr:row>19</xdr:row>
      <xdr:rowOff>0</xdr:rowOff>
    </xdr:from>
    <xdr:to>
      <xdr:col>134</xdr:col>
      <xdr:colOff>0</xdr:colOff>
      <xdr:row>23</xdr:row>
      <xdr:rowOff>0</xdr:rowOff>
    </xdr:to>
    <xdr:sp macro="" textlink="">
      <xdr:nvSpPr>
        <xdr:cNvPr id="87" name="Line 102">
          <a:extLst>
            <a:ext uri="{FF2B5EF4-FFF2-40B4-BE49-F238E27FC236}">
              <a16:creationId xmlns:a16="http://schemas.microsoft.com/office/drawing/2014/main" id="{00000000-0008-0000-0300-000057000000}"/>
            </a:ext>
          </a:extLst>
        </xdr:cNvPr>
        <xdr:cNvSpPr>
          <a:spLocks noChangeShapeType="1"/>
        </xdr:cNvSpPr>
      </xdr:nvSpPr>
      <xdr:spPr bwMode="auto">
        <a:xfrm>
          <a:off x="18430875" y="2428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137</xdr:col>
      <xdr:colOff>0</xdr:colOff>
      <xdr:row>19</xdr:row>
      <xdr:rowOff>0</xdr:rowOff>
    </xdr:from>
    <xdr:to>
      <xdr:col>137</xdr:col>
      <xdr:colOff>0</xdr:colOff>
      <xdr:row>23</xdr:row>
      <xdr:rowOff>0</xdr:rowOff>
    </xdr:to>
    <xdr:sp macro="" textlink="">
      <xdr:nvSpPr>
        <xdr:cNvPr id="88" name="Line 102">
          <a:extLst>
            <a:ext uri="{FF2B5EF4-FFF2-40B4-BE49-F238E27FC236}">
              <a16:creationId xmlns:a16="http://schemas.microsoft.com/office/drawing/2014/main" id="{00000000-0008-0000-0300-000058000000}"/>
            </a:ext>
          </a:extLst>
        </xdr:cNvPr>
        <xdr:cNvSpPr>
          <a:spLocks noChangeShapeType="1"/>
        </xdr:cNvSpPr>
      </xdr:nvSpPr>
      <xdr:spPr bwMode="auto">
        <a:xfrm>
          <a:off x="18935700" y="24288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146</xdr:col>
      <xdr:colOff>0</xdr:colOff>
      <xdr:row>26</xdr:row>
      <xdr:rowOff>0</xdr:rowOff>
    </xdr:from>
    <xdr:to>
      <xdr:col>146</xdr:col>
      <xdr:colOff>0</xdr:colOff>
      <xdr:row>30</xdr:row>
      <xdr:rowOff>0</xdr:rowOff>
    </xdr:to>
    <xdr:sp macro="" textlink="">
      <xdr:nvSpPr>
        <xdr:cNvPr id="89" name="Line 114">
          <a:extLst>
            <a:ext uri="{FF2B5EF4-FFF2-40B4-BE49-F238E27FC236}">
              <a16:creationId xmlns:a16="http://schemas.microsoft.com/office/drawing/2014/main" id="{00000000-0008-0000-0300-000059000000}"/>
            </a:ext>
          </a:extLst>
        </xdr:cNvPr>
        <xdr:cNvSpPr>
          <a:spLocks noChangeShapeType="1"/>
        </xdr:cNvSpPr>
      </xdr:nvSpPr>
      <xdr:spPr bwMode="auto">
        <a:xfrm>
          <a:off x="22117050"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143</xdr:col>
      <xdr:colOff>0</xdr:colOff>
      <xdr:row>26</xdr:row>
      <xdr:rowOff>0</xdr:rowOff>
    </xdr:from>
    <xdr:to>
      <xdr:col>149</xdr:col>
      <xdr:colOff>0</xdr:colOff>
      <xdr:row>26</xdr:row>
      <xdr:rowOff>0</xdr:rowOff>
    </xdr:to>
    <xdr:sp macro="" textlink="">
      <xdr:nvSpPr>
        <xdr:cNvPr id="90" name="Line 115">
          <a:extLst>
            <a:ext uri="{FF2B5EF4-FFF2-40B4-BE49-F238E27FC236}">
              <a16:creationId xmlns:a16="http://schemas.microsoft.com/office/drawing/2014/main" id="{00000000-0008-0000-0300-00005A000000}"/>
            </a:ext>
          </a:extLst>
        </xdr:cNvPr>
        <xdr:cNvSpPr>
          <a:spLocks noChangeShapeType="1"/>
        </xdr:cNvSpPr>
      </xdr:nvSpPr>
      <xdr:spPr bwMode="auto">
        <a:xfrm>
          <a:off x="20450175" y="3381375"/>
          <a:ext cx="10096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149</xdr:col>
      <xdr:colOff>0</xdr:colOff>
      <xdr:row>26</xdr:row>
      <xdr:rowOff>0</xdr:rowOff>
    </xdr:from>
    <xdr:to>
      <xdr:col>149</xdr:col>
      <xdr:colOff>0</xdr:colOff>
      <xdr:row>30</xdr:row>
      <xdr:rowOff>0</xdr:rowOff>
    </xdr:to>
    <xdr:sp macro="" textlink="">
      <xdr:nvSpPr>
        <xdr:cNvPr id="91" name="Line 114">
          <a:extLst>
            <a:ext uri="{FF2B5EF4-FFF2-40B4-BE49-F238E27FC236}">
              <a16:creationId xmlns:a16="http://schemas.microsoft.com/office/drawing/2014/main" id="{00000000-0008-0000-0300-00005B000000}"/>
            </a:ext>
          </a:extLst>
        </xdr:cNvPr>
        <xdr:cNvSpPr>
          <a:spLocks noChangeShapeType="1"/>
        </xdr:cNvSpPr>
      </xdr:nvSpPr>
      <xdr:spPr bwMode="auto">
        <a:xfrm>
          <a:off x="20955000" y="3381375"/>
          <a:ext cx="0" cy="466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152</xdr:col>
      <xdr:colOff>0</xdr:colOff>
      <xdr:row>19</xdr:row>
      <xdr:rowOff>0</xdr:rowOff>
    </xdr:from>
    <xdr:to>
      <xdr:col>152</xdr:col>
      <xdr:colOff>0</xdr:colOff>
      <xdr:row>20</xdr:row>
      <xdr:rowOff>0</xdr:rowOff>
    </xdr:to>
    <xdr:sp macro="" textlink="">
      <xdr:nvSpPr>
        <xdr:cNvPr id="93" name="Line 96">
          <a:extLst>
            <a:ext uri="{FF2B5EF4-FFF2-40B4-BE49-F238E27FC236}">
              <a16:creationId xmlns:a16="http://schemas.microsoft.com/office/drawing/2014/main" id="{00000000-0008-0000-0300-00005D000000}"/>
            </a:ext>
          </a:extLst>
        </xdr:cNvPr>
        <xdr:cNvSpPr>
          <a:spLocks noChangeShapeType="1"/>
        </xdr:cNvSpPr>
      </xdr:nvSpPr>
      <xdr:spPr bwMode="auto">
        <a:xfrm>
          <a:off x="20450175"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152</xdr:col>
      <xdr:colOff>0</xdr:colOff>
      <xdr:row>25</xdr:row>
      <xdr:rowOff>0</xdr:rowOff>
    </xdr:from>
    <xdr:to>
      <xdr:col>152</xdr:col>
      <xdr:colOff>0</xdr:colOff>
      <xdr:row>30</xdr:row>
      <xdr:rowOff>0</xdr:rowOff>
    </xdr:to>
    <xdr:sp macro="" textlink="">
      <xdr:nvSpPr>
        <xdr:cNvPr id="94" name="Line 105">
          <a:extLst>
            <a:ext uri="{FF2B5EF4-FFF2-40B4-BE49-F238E27FC236}">
              <a16:creationId xmlns:a16="http://schemas.microsoft.com/office/drawing/2014/main" id="{00000000-0008-0000-0300-00005E000000}"/>
            </a:ext>
          </a:extLst>
        </xdr:cNvPr>
        <xdr:cNvSpPr>
          <a:spLocks noChangeShapeType="1"/>
        </xdr:cNvSpPr>
      </xdr:nvSpPr>
      <xdr:spPr bwMode="auto">
        <a:xfrm>
          <a:off x="20450175"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155</xdr:col>
      <xdr:colOff>0</xdr:colOff>
      <xdr:row>26</xdr:row>
      <xdr:rowOff>0</xdr:rowOff>
    </xdr:from>
    <xdr:to>
      <xdr:col>155</xdr:col>
      <xdr:colOff>0</xdr:colOff>
      <xdr:row>30</xdr:row>
      <xdr:rowOff>0</xdr:rowOff>
    </xdr:to>
    <xdr:sp macro="" textlink="">
      <xdr:nvSpPr>
        <xdr:cNvPr id="95" name="Line 114">
          <a:extLst>
            <a:ext uri="{FF2B5EF4-FFF2-40B4-BE49-F238E27FC236}">
              <a16:creationId xmlns:a16="http://schemas.microsoft.com/office/drawing/2014/main" id="{00000000-0008-0000-0300-00005F000000}"/>
            </a:ext>
          </a:extLst>
        </xdr:cNvPr>
        <xdr:cNvSpPr>
          <a:spLocks noChangeShapeType="1"/>
        </xdr:cNvSpPr>
      </xdr:nvSpPr>
      <xdr:spPr bwMode="auto">
        <a:xfrm>
          <a:off x="20955000"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152</xdr:col>
      <xdr:colOff>0</xdr:colOff>
      <xdr:row>26</xdr:row>
      <xdr:rowOff>0</xdr:rowOff>
    </xdr:from>
    <xdr:to>
      <xdr:col>155</xdr:col>
      <xdr:colOff>0</xdr:colOff>
      <xdr:row>26</xdr:row>
      <xdr:rowOff>0</xdr:rowOff>
    </xdr:to>
    <xdr:sp macro="" textlink="">
      <xdr:nvSpPr>
        <xdr:cNvPr id="96" name="Line 115">
          <a:extLst>
            <a:ext uri="{FF2B5EF4-FFF2-40B4-BE49-F238E27FC236}">
              <a16:creationId xmlns:a16="http://schemas.microsoft.com/office/drawing/2014/main" id="{00000000-0008-0000-0300-000060000000}"/>
            </a:ext>
          </a:extLst>
        </xdr:cNvPr>
        <xdr:cNvSpPr>
          <a:spLocks noChangeShapeType="1"/>
        </xdr:cNvSpPr>
      </xdr:nvSpPr>
      <xdr:spPr bwMode="auto">
        <a:xfrm>
          <a:off x="20450175" y="3381375"/>
          <a:ext cx="504825"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164</xdr:col>
      <xdr:colOff>0</xdr:colOff>
      <xdr:row>26</xdr:row>
      <xdr:rowOff>0</xdr:rowOff>
    </xdr:from>
    <xdr:to>
      <xdr:col>164</xdr:col>
      <xdr:colOff>0</xdr:colOff>
      <xdr:row>30</xdr:row>
      <xdr:rowOff>0</xdr:rowOff>
    </xdr:to>
    <xdr:sp macro="" textlink="">
      <xdr:nvSpPr>
        <xdr:cNvPr id="97" name="Line 114">
          <a:extLst>
            <a:ext uri="{FF2B5EF4-FFF2-40B4-BE49-F238E27FC236}">
              <a16:creationId xmlns:a16="http://schemas.microsoft.com/office/drawing/2014/main" id="{00000000-0008-0000-0300-000061000000}"/>
            </a:ext>
          </a:extLst>
        </xdr:cNvPr>
        <xdr:cNvSpPr>
          <a:spLocks noChangeShapeType="1"/>
        </xdr:cNvSpPr>
      </xdr:nvSpPr>
      <xdr:spPr bwMode="auto">
        <a:xfrm>
          <a:off x="23479125" y="33813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167</xdr:col>
      <xdr:colOff>0</xdr:colOff>
      <xdr:row>19</xdr:row>
      <xdr:rowOff>0</xdr:rowOff>
    </xdr:from>
    <xdr:to>
      <xdr:col>167</xdr:col>
      <xdr:colOff>0</xdr:colOff>
      <xdr:row>20</xdr:row>
      <xdr:rowOff>0</xdr:rowOff>
    </xdr:to>
    <xdr:sp macro="" textlink="">
      <xdr:nvSpPr>
        <xdr:cNvPr id="99" name="Line 95">
          <a:extLst>
            <a:ext uri="{FF2B5EF4-FFF2-40B4-BE49-F238E27FC236}">
              <a16:creationId xmlns:a16="http://schemas.microsoft.com/office/drawing/2014/main" id="{00000000-0008-0000-0300-000063000000}"/>
            </a:ext>
          </a:extLst>
        </xdr:cNvPr>
        <xdr:cNvSpPr>
          <a:spLocks noChangeShapeType="1"/>
        </xdr:cNvSpPr>
      </xdr:nvSpPr>
      <xdr:spPr bwMode="auto">
        <a:xfrm>
          <a:off x="22974300" y="2428875"/>
          <a:ext cx="0" cy="85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167</xdr:col>
      <xdr:colOff>0</xdr:colOff>
      <xdr:row>25</xdr:row>
      <xdr:rowOff>0</xdr:rowOff>
    </xdr:from>
    <xdr:to>
      <xdr:col>167</xdr:col>
      <xdr:colOff>0</xdr:colOff>
      <xdr:row>30</xdr:row>
      <xdr:rowOff>0</xdr:rowOff>
    </xdr:to>
    <xdr:sp macro="" textlink="">
      <xdr:nvSpPr>
        <xdr:cNvPr id="100" name="Line 113">
          <a:extLst>
            <a:ext uri="{FF2B5EF4-FFF2-40B4-BE49-F238E27FC236}">
              <a16:creationId xmlns:a16="http://schemas.microsoft.com/office/drawing/2014/main" id="{00000000-0008-0000-0300-000064000000}"/>
            </a:ext>
          </a:extLst>
        </xdr:cNvPr>
        <xdr:cNvSpPr>
          <a:spLocks noChangeShapeType="1"/>
        </xdr:cNvSpPr>
      </xdr:nvSpPr>
      <xdr:spPr bwMode="auto">
        <a:xfrm>
          <a:off x="22974300"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182</xdr:col>
      <xdr:colOff>1</xdr:colOff>
      <xdr:row>33</xdr:row>
      <xdr:rowOff>7143</xdr:rowOff>
    </xdr:from>
    <xdr:to>
      <xdr:col>185</xdr:col>
      <xdr:colOff>0</xdr:colOff>
      <xdr:row>33</xdr:row>
      <xdr:rowOff>7144</xdr:rowOff>
    </xdr:to>
    <xdr:sp macro="" textlink="">
      <xdr:nvSpPr>
        <xdr:cNvPr id="103" name="Line 115">
          <a:extLst>
            <a:ext uri="{FF2B5EF4-FFF2-40B4-BE49-F238E27FC236}">
              <a16:creationId xmlns:a16="http://schemas.microsoft.com/office/drawing/2014/main" id="{00000000-0008-0000-0300-000067000000}"/>
            </a:ext>
          </a:extLst>
        </xdr:cNvPr>
        <xdr:cNvSpPr>
          <a:spLocks noChangeShapeType="1"/>
        </xdr:cNvSpPr>
      </xdr:nvSpPr>
      <xdr:spPr bwMode="auto">
        <a:xfrm>
          <a:off x="28879801" y="4455318"/>
          <a:ext cx="538162" cy="1"/>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182</xdr:col>
      <xdr:colOff>0</xdr:colOff>
      <xdr:row>32</xdr:row>
      <xdr:rowOff>1</xdr:rowOff>
    </xdr:from>
    <xdr:to>
      <xdr:col>182</xdr:col>
      <xdr:colOff>0</xdr:colOff>
      <xdr:row>37</xdr:row>
      <xdr:rowOff>1</xdr:rowOff>
    </xdr:to>
    <xdr:sp macro="" textlink="">
      <xdr:nvSpPr>
        <xdr:cNvPr id="105" name="Line 114">
          <a:extLst>
            <a:ext uri="{FF2B5EF4-FFF2-40B4-BE49-F238E27FC236}">
              <a16:creationId xmlns:a16="http://schemas.microsoft.com/office/drawing/2014/main" id="{00000000-0008-0000-0300-000069000000}"/>
            </a:ext>
          </a:extLst>
        </xdr:cNvPr>
        <xdr:cNvSpPr>
          <a:spLocks noChangeShapeType="1"/>
        </xdr:cNvSpPr>
      </xdr:nvSpPr>
      <xdr:spPr bwMode="auto">
        <a:xfrm>
          <a:off x="27012900" y="4171951"/>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185</xdr:col>
      <xdr:colOff>0</xdr:colOff>
      <xdr:row>33</xdr:row>
      <xdr:rowOff>0</xdr:rowOff>
    </xdr:from>
    <xdr:to>
      <xdr:col>185</xdr:col>
      <xdr:colOff>0</xdr:colOff>
      <xdr:row>37</xdr:row>
      <xdr:rowOff>0</xdr:rowOff>
    </xdr:to>
    <xdr:sp macro="" textlink="">
      <xdr:nvSpPr>
        <xdr:cNvPr id="106" name="Line 114">
          <a:extLst>
            <a:ext uri="{FF2B5EF4-FFF2-40B4-BE49-F238E27FC236}">
              <a16:creationId xmlns:a16="http://schemas.microsoft.com/office/drawing/2014/main" id="{00000000-0008-0000-0300-00006A000000}"/>
            </a:ext>
          </a:extLst>
        </xdr:cNvPr>
        <xdr:cNvSpPr>
          <a:spLocks noChangeShapeType="1"/>
        </xdr:cNvSpPr>
      </xdr:nvSpPr>
      <xdr:spPr bwMode="auto">
        <a:xfrm>
          <a:off x="27517725" y="4333875"/>
          <a:ext cx="0" cy="466725"/>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3</xdr:row>
      <xdr:rowOff>150962</xdr:rowOff>
    </xdr:from>
    <xdr:to>
      <xdr:col>194</xdr:col>
      <xdr:colOff>0</xdr:colOff>
      <xdr:row>3</xdr:row>
      <xdr:rowOff>150962</xdr:rowOff>
    </xdr:to>
    <xdr:sp macro="" textlink="">
      <xdr:nvSpPr>
        <xdr:cNvPr id="3" name="Line 2">
          <a:extLst>
            <a:ext uri="{FF2B5EF4-FFF2-40B4-BE49-F238E27FC236}">
              <a16:creationId xmlns:a16="http://schemas.microsoft.com/office/drawing/2014/main" id="{00000000-0008-0000-0300-000003000000}"/>
            </a:ext>
          </a:extLst>
        </xdr:cNvPr>
        <xdr:cNvSpPr>
          <a:spLocks noChangeShapeType="1"/>
        </xdr:cNvSpPr>
      </xdr:nvSpPr>
      <xdr:spPr bwMode="auto">
        <a:xfrm>
          <a:off x="323491" y="352245"/>
          <a:ext cx="2881941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233111</xdr:colOff>
      <xdr:row>11</xdr:row>
      <xdr:rowOff>159544</xdr:rowOff>
    </xdr:from>
    <xdr:to>
      <xdr:col>32</xdr:col>
      <xdr:colOff>1</xdr:colOff>
      <xdr:row>11</xdr:row>
      <xdr:rowOff>159544</xdr:rowOff>
    </xdr:to>
    <xdr:sp macro="" textlink="">
      <xdr:nvSpPr>
        <xdr:cNvPr id="12" name="Line 67">
          <a:extLst>
            <a:ext uri="{FF2B5EF4-FFF2-40B4-BE49-F238E27FC236}">
              <a16:creationId xmlns:a16="http://schemas.microsoft.com/office/drawing/2014/main" id="{00000000-0008-0000-0300-00000C000000}"/>
            </a:ext>
          </a:extLst>
        </xdr:cNvPr>
        <xdr:cNvSpPr>
          <a:spLocks noChangeShapeType="1"/>
        </xdr:cNvSpPr>
      </xdr:nvSpPr>
      <xdr:spPr bwMode="auto">
        <a:xfrm flipV="1">
          <a:off x="4201026" y="1578268"/>
          <a:ext cx="107783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11</xdr:row>
      <xdr:rowOff>0</xdr:rowOff>
    </xdr:from>
    <xdr:to>
      <xdr:col>26</xdr:col>
      <xdr:colOff>0</xdr:colOff>
      <xdr:row>12</xdr:row>
      <xdr:rowOff>0</xdr:rowOff>
    </xdr:to>
    <xdr:sp macro="" textlink="">
      <xdr:nvSpPr>
        <xdr:cNvPr id="107" name="Line 61">
          <a:extLst>
            <a:ext uri="{FF2B5EF4-FFF2-40B4-BE49-F238E27FC236}">
              <a16:creationId xmlns:a16="http://schemas.microsoft.com/office/drawing/2014/main" id="{00000000-0008-0000-0300-00006B000000}"/>
            </a:ext>
          </a:extLst>
        </xdr:cNvPr>
        <xdr:cNvSpPr>
          <a:spLocks noChangeShapeType="1"/>
        </xdr:cNvSpPr>
      </xdr:nvSpPr>
      <xdr:spPr bwMode="auto">
        <a:xfrm>
          <a:off x="3790950" y="1314450"/>
          <a:ext cx="0" cy="1619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13</xdr:row>
      <xdr:rowOff>0</xdr:rowOff>
    </xdr:to>
    <xdr:sp macro="" textlink="">
      <xdr:nvSpPr>
        <xdr:cNvPr id="64" name="Line 68">
          <a:extLst>
            <a:ext uri="{FF2B5EF4-FFF2-40B4-BE49-F238E27FC236}">
              <a16:creationId xmlns:a16="http://schemas.microsoft.com/office/drawing/2014/main" id="{00000000-0008-0000-0300-000040000000}"/>
            </a:ext>
          </a:extLst>
        </xdr:cNvPr>
        <xdr:cNvSpPr>
          <a:spLocks noChangeShapeType="1"/>
        </xdr:cNvSpPr>
      </xdr:nvSpPr>
      <xdr:spPr bwMode="auto">
        <a:xfrm>
          <a:off x="4953000" y="1476375"/>
          <a:ext cx="0" cy="8572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0</xdr:colOff>
      <xdr:row>10</xdr:row>
      <xdr:rowOff>161745</xdr:rowOff>
    </xdr:from>
    <xdr:to>
      <xdr:col>62</xdr:col>
      <xdr:colOff>0</xdr:colOff>
      <xdr:row>12</xdr:row>
      <xdr:rowOff>0</xdr:rowOff>
    </xdr:to>
    <xdr:sp macro="" textlink="">
      <xdr:nvSpPr>
        <xdr:cNvPr id="110" name="Line 108">
          <a:extLst>
            <a:ext uri="{FF2B5EF4-FFF2-40B4-BE49-F238E27FC236}">
              <a16:creationId xmlns:a16="http://schemas.microsoft.com/office/drawing/2014/main" id="{00000000-0008-0000-0300-00006E000000}"/>
            </a:ext>
          </a:extLst>
        </xdr:cNvPr>
        <xdr:cNvSpPr>
          <a:spLocks noChangeShapeType="1"/>
        </xdr:cNvSpPr>
      </xdr:nvSpPr>
      <xdr:spPr bwMode="auto">
        <a:xfrm>
          <a:off x="9377632" y="1315528"/>
          <a:ext cx="0" cy="16174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68</xdr:col>
      <xdr:colOff>1</xdr:colOff>
      <xdr:row>18</xdr:row>
      <xdr:rowOff>157162</xdr:rowOff>
    </xdr:from>
    <xdr:to>
      <xdr:col>77</xdr:col>
      <xdr:colOff>0</xdr:colOff>
      <xdr:row>18</xdr:row>
      <xdr:rowOff>157162</xdr:rowOff>
    </xdr:to>
    <xdr:sp macro="" textlink="">
      <xdr:nvSpPr>
        <xdr:cNvPr id="25" name="Line 83">
          <a:extLst>
            <a:ext uri="{FF2B5EF4-FFF2-40B4-BE49-F238E27FC236}">
              <a16:creationId xmlns:a16="http://schemas.microsoft.com/office/drawing/2014/main" id="{00000000-0008-0000-0300-000019000000}"/>
            </a:ext>
          </a:extLst>
        </xdr:cNvPr>
        <xdr:cNvSpPr>
          <a:spLocks noChangeShapeType="1"/>
        </xdr:cNvSpPr>
      </xdr:nvSpPr>
      <xdr:spPr bwMode="auto">
        <a:xfrm>
          <a:off x="10582276" y="2528887"/>
          <a:ext cx="1614487"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0</xdr:colOff>
      <xdr:row>12</xdr:row>
      <xdr:rowOff>0</xdr:rowOff>
    </xdr:from>
    <xdr:to>
      <xdr:col>98</xdr:col>
      <xdr:colOff>0</xdr:colOff>
      <xdr:row>12</xdr:row>
      <xdr:rowOff>0</xdr:rowOff>
    </xdr:to>
    <xdr:sp macro="" textlink="">
      <xdr:nvSpPr>
        <xdr:cNvPr id="23" name="Line 81">
          <a:extLst>
            <a:ext uri="{FF2B5EF4-FFF2-40B4-BE49-F238E27FC236}">
              <a16:creationId xmlns:a16="http://schemas.microsoft.com/office/drawing/2014/main" id="{00000000-0008-0000-0300-000017000000}"/>
            </a:ext>
          </a:extLst>
        </xdr:cNvPr>
        <xdr:cNvSpPr>
          <a:spLocks noChangeShapeType="1"/>
        </xdr:cNvSpPr>
      </xdr:nvSpPr>
      <xdr:spPr bwMode="auto">
        <a:xfrm>
          <a:off x="5876925" y="1476375"/>
          <a:ext cx="302895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25</xdr:row>
      <xdr:rowOff>0</xdr:rowOff>
    </xdr:from>
    <xdr:to>
      <xdr:col>77</xdr:col>
      <xdr:colOff>0</xdr:colOff>
      <xdr:row>30</xdr:row>
      <xdr:rowOff>0</xdr:rowOff>
    </xdr:to>
    <xdr:sp macro="" textlink="">
      <xdr:nvSpPr>
        <xdr:cNvPr id="27" name="Line 86">
          <a:extLst>
            <a:ext uri="{FF2B5EF4-FFF2-40B4-BE49-F238E27FC236}">
              <a16:creationId xmlns:a16="http://schemas.microsoft.com/office/drawing/2014/main" id="{00000000-0008-0000-0300-00001B000000}"/>
            </a:ext>
          </a:extLst>
        </xdr:cNvPr>
        <xdr:cNvSpPr>
          <a:spLocks noChangeShapeType="1"/>
        </xdr:cNvSpPr>
      </xdr:nvSpPr>
      <xdr:spPr bwMode="auto">
        <a:xfrm>
          <a:off x="7391400" y="3219450"/>
          <a:ext cx="0" cy="62865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98</xdr:col>
      <xdr:colOff>0</xdr:colOff>
      <xdr:row>18</xdr:row>
      <xdr:rowOff>157162</xdr:rowOff>
    </xdr:from>
    <xdr:to>
      <xdr:col>143</xdr:col>
      <xdr:colOff>0</xdr:colOff>
      <xdr:row>19</xdr:row>
      <xdr:rowOff>0</xdr:rowOff>
    </xdr:to>
    <xdr:sp macro="" textlink="">
      <xdr:nvSpPr>
        <xdr:cNvPr id="34" name="Line 94">
          <a:extLst>
            <a:ext uri="{FF2B5EF4-FFF2-40B4-BE49-F238E27FC236}">
              <a16:creationId xmlns:a16="http://schemas.microsoft.com/office/drawing/2014/main" id="{00000000-0008-0000-0300-000022000000}"/>
            </a:ext>
          </a:extLst>
        </xdr:cNvPr>
        <xdr:cNvSpPr>
          <a:spLocks noChangeShapeType="1"/>
        </xdr:cNvSpPr>
      </xdr:nvSpPr>
      <xdr:spPr bwMode="auto">
        <a:xfrm flipV="1">
          <a:off x="17521859" y="2530130"/>
          <a:ext cx="8013424" cy="4348"/>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143</xdr:col>
      <xdr:colOff>0</xdr:colOff>
      <xdr:row>24</xdr:row>
      <xdr:rowOff>161745</xdr:rowOff>
    </xdr:from>
    <xdr:to>
      <xdr:col>143</xdr:col>
      <xdr:colOff>0</xdr:colOff>
      <xdr:row>26</xdr:row>
      <xdr:rowOff>0</xdr:rowOff>
    </xdr:to>
    <xdr:sp macro="" textlink="">
      <xdr:nvSpPr>
        <xdr:cNvPr id="111" name="Line 103">
          <a:extLst>
            <a:ext uri="{FF2B5EF4-FFF2-40B4-BE49-F238E27FC236}">
              <a16:creationId xmlns:a16="http://schemas.microsoft.com/office/drawing/2014/main" id="{00000000-0008-0000-0300-00006F000000}"/>
            </a:ext>
          </a:extLst>
        </xdr:cNvPr>
        <xdr:cNvSpPr>
          <a:spLocks noChangeShapeType="1"/>
        </xdr:cNvSpPr>
      </xdr:nvSpPr>
      <xdr:spPr bwMode="auto">
        <a:xfrm>
          <a:off x="20527274" y="3220528"/>
          <a:ext cx="0" cy="16174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27</xdr:row>
      <xdr:rowOff>85725</xdr:rowOff>
    </xdr:from>
    <xdr:to>
      <xdr:col>10</xdr:col>
      <xdr:colOff>195262</xdr:colOff>
      <xdr:row>27</xdr:row>
      <xdr:rowOff>85725</xdr:rowOff>
    </xdr:to>
    <xdr:cxnSp macro="">
      <xdr:nvCxnSpPr>
        <xdr:cNvPr id="102" name="Connecteur droit avec flèche 101">
          <a:extLst>
            <a:ext uri="{FF2B5EF4-FFF2-40B4-BE49-F238E27FC236}">
              <a16:creationId xmlns:a16="http://schemas.microsoft.com/office/drawing/2014/main" id="{00000000-0008-0000-0300-000066000000}"/>
            </a:ext>
          </a:extLst>
        </xdr:cNvPr>
        <xdr:cNvCxnSpPr/>
      </xdr:nvCxnSpPr>
      <xdr:spPr bwMode="auto">
        <a:xfrm flipH="1">
          <a:off x="1638300" y="3686175"/>
          <a:ext cx="252412" cy="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9</xdr:col>
      <xdr:colOff>4763</xdr:colOff>
      <xdr:row>28</xdr:row>
      <xdr:rowOff>76200</xdr:rowOff>
    </xdr:from>
    <xdr:to>
      <xdr:col>10</xdr:col>
      <xdr:colOff>190500</xdr:colOff>
      <xdr:row>28</xdr:row>
      <xdr:rowOff>76200</xdr:rowOff>
    </xdr:to>
    <xdr:cxnSp macro="">
      <xdr:nvCxnSpPr>
        <xdr:cNvPr id="104" name="Connecteur droit avec flèche 103">
          <a:extLst>
            <a:ext uri="{FF2B5EF4-FFF2-40B4-BE49-F238E27FC236}">
              <a16:creationId xmlns:a16="http://schemas.microsoft.com/office/drawing/2014/main" id="{00000000-0008-0000-0300-000068000000}"/>
            </a:ext>
          </a:extLst>
        </xdr:cNvPr>
        <xdr:cNvCxnSpPr/>
      </xdr:nvCxnSpPr>
      <xdr:spPr bwMode="auto">
        <a:xfrm flipH="1">
          <a:off x="1633538" y="3838575"/>
          <a:ext cx="252412" cy="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9</xdr:col>
      <xdr:colOff>4763</xdr:colOff>
      <xdr:row>30</xdr:row>
      <xdr:rowOff>85725</xdr:rowOff>
    </xdr:from>
    <xdr:to>
      <xdr:col>10</xdr:col>
      <xdr:colOff>190500</xdr:colOff>
      <xdr:row>30</xdr:row>
      <xdr:rowOff>85725</xdr:rowOff>
    </xdr:to>
    <xdr:cxnSp macro="">
      <xdr:nvCxnSpPr>
        <xdr:cNvPr id="108" name="Connecteur droit avec flèche 107">
          <a:extLst>
            <a:ext uri="{FF2B5EF4-FFF2-40B4-BE49-F238E27FC236}">
              <a16:creationId xmlns:a16="http://schemas.microsoft.com/office/drawing/2014/main" id="{00000000-0008-0000-0300-00006C000000}"/>
            </a:ext>
          </a:extLst>
        </xdr:cNvPr>
        <xdr:cNvCxnSpPr/>
      </xdr:nvCxnSpPr>
      <xdr:spPr bwMode="auto">
        <a:xfrm flipH="1">
          <a:off x="1633538" y="4067175"/>
          <a:ext cx="252412" cy="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9</xdr:col>
      <xdr:colOff>4763</xdr:colOff>
      <xdr:row>31</xdr:row>
      <xdr:rowOff>85725</xdr:rowOff>
    </xdr:from>
    <xdr:to>
      <xdr:col>10</xdr:col>
      <xdr:colOff>190500</xdr:colOff>
      <xdr:row>31</xdr:row>
      <xdr:rowOff>85725</xdr:rowOff>
    </xdr:to>
    <xdr:cxnSp macro="">
      <xdr:nvCxnSpPr>
        <xdr:cNvPr id="112" name="Connecteur droit avec flèche 111">
          <a:extLst>
            <a:ext uri="{FF2B5EF4-FFF2-40B4-BE49-F238E27FC236}">
              <a16:creationId xmlns:a16="http://schemas.microsoft.com/office/drawing/2014/main" id="{00000000-0008-0000-0300-000070000000}"/>
            </a:ext>
          </a:extLst>
        </xdr:cNvPr>
        <xdr:cNvCxnSpPr/>
      </xdr:nvCxnSpPr>
      <xdr:spPr bwMode="auto">
        <a:xfrm flipH="1">
          <a:off x="1633538" y="4229100"/>
          <a:ext cx="252412" cy="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7</xdr:col>
      <xdr:colOff>187099</xdr:colOff>
      <xdr:row>32</xdr:row>
      <xdr:rowOff>10886</xdr:rowOff>
    </xdr:from>
    <xdr:to>
      <xdr:col>7</xdr:col>
      <xdr:colOff>187099</xdr:colOff>
      <xdr:row>34</xdr:row>
      <xdr:rowOff>10886</xdr:rowOff>
    </xdr:to>
    <xdr:cxnSp macro="">
      <xdr:nvCxnSpPr>
        <xdr:cNvPr id="113" name="Connecteur droit 112">
          <a:extLst>
            <a:ext uri="{FF2B5EF4-FFF2-40B4-BE49-F238E27FC236}">
              <a16:creationId xmlns:a16="http://schemas.microsoft.com/office/drawing/2014/main" id="{00000000-0008-0000-0300-000071000000}"/>
            </a:ext>
          </a:extLst>
        </xdr:cNvPr>
        <xdr:cNvCxnSpPr/>
      </xdr:nvCxnSpPr>
      <xdr:spPr bwMode="auto">
        <a:xfrm>
          <a:off x="1460728" y="4329793"/>
          <a:ext cx="0" cy="250372"/>
        </a:xfrm>
        <a:prstGeom prst="line">
          <a:avLst/>
        </a:prstGeom>
        <a:solidFill>
          <a:srgbClr val="FFFFFF"/>
        </a:solidFill>
        <a:ln w="9525" cap="flat" cmpd="sng" algn="ctr">
          <a:solidFill>
            <a:srgbClr val="000000"/>
          </a:solidFill>
          <a:prstDash val="solid"/>
          <a:round/>
          <a:headEnd type="triangle" w="med" len="med"/>
          <a:tailEnd type="none" w="med" len="med"/>
        </a:ln>
        <a:effectLst/>
      </xdr:spPr>
    </xdr:cxnSp>
    <xdr:clientData/>
  </xdr:twoCellAnchor>
  <xdr:twoCellAnchor>
    <xdr:from>
      <xdr:col>7</xdr:col>
      <xdr:colOff>185057</xdr:colOff>
      <xdr:row>34</xdr:row>
      <xdr:rowOff>1</xdr:rowOff>
    </xdr:from>
    <xdr:to>
      <xdr:col>10</xdr:col>
      <xdr:colOff>176213</xdr:colOff>
      <xdr:row>34</xdr:row>
      <xdr:rowOff>2721</xdr:rowOff>
    </xdr:to>
    <xdr:cxnSp macro="">
      <xdr:nvCxnSpPr>
        <xdr:cNvPr id="115" name="Connecteur droit avec flèche 114">
          <a:extLst>
            <a:ext uri="{FF2B5EF4-FFF2-40B4-BE49-F238E27FC236}">
              <a16:creationId xmlns:a16="http://schemas.microsoft.com/office/drawing/2014/main" id="{00000000-0008-0000-0300-000073000000}"/>
            </a:ext>
          </a:extLst>
        </xdr:cNvPr>
        <xdr:cNvCxnSpPr/>
      </xdr:nvCxnSpPr>
      <xdr:spPr bwMode="auto">
        <a:xfrm flipV="1">
          <a:off x="1458686" y="4569280"/>
          <a:ext cx="529998" cy="2720"/>
        </a:xfrm>
        <a:prstGeom prst="straightConnector1">
          <a:avLst/>
        </a:prstGeom>
        <a:solidFill>
          <a:srgbClr val="FFFFFF"/>
        </a:solidFill>
        <a:ln w="9525" cap="flat" cmpd="sng" algn="ctr">
          <a:solidFill>
            <a:srgbClr val="000000"/>
          </a:solidFill>
          <a:prstDash val="solid"/>
          <a:round/>
          <a:headEnd type="none" w="med" len="med"/>
          <a:tailEnd type="none"/>
        </a:ln>
        <a:effectLst/>
      </xdr:spPr>
    </xdr:cxnSp>
    <xdr:clientData/>
  </xdr:twoCellAnchor>
  <xdr:twoCellAnchor>
    <xdr:from>
      <xdr:col>4</xdr:col>
      <xdr:colOff>38104</xdr:colOff>
      <xdr:row>33</xdr:row>
      <xdr:rowOff>9526</xdr:rowOff>
    </xdr:from>
    <xdr:to>
      <xdr:col>4</xdr:col>
      <xdr:colOff>38104</xdr:colOff>
      <xdr:row>35</xdr:row>
      <xdr:rowOff>9526</xdr:rowOff>
    </xdr:to>
    <xdr:cxnSp macro="">
      <xdr:nvCxnSpPr>
        <xdr:cNvPr id="117" name="Connecteur droit 116">
          <a:extLst>
            <a:ext uri="{FF2B5EF4-FFF2-40B4-BE49-F238E27FC236}">
              <a16:creationId xmlns:a16="http://schemas.microsoft.com/office/drawing/2014/main" id="{00000000-0008-0000-0300-000075000000}"/>
            </a:ext>
          </a:extLst>
        </xdr:cNvPr>
        <xdr:cNvCxnSpPr/>
      </xdr:nvCxnSpPr>
      <xdr:spPr bwMode="auto">
        <a:xfrm>
          <a:off x="723904" y="4476751"/>
          <a:ext cx="0" cy="247650"/>
        </a:xfrm>
        <a:prstGeom prst="line">
          <a:avLst/>
        </a:prstGeom>
        <a:solidFill>
          <a:srgbClr val="FFFFFF"/>
        </a:solidFill>
        <a:ln w="9525" cap="flat" cmpd="sng" algn="ctr">
          <a:solidFill>
            <a:srgbClr val="000000"/>
          </a:solidFill>
          <a:prstDash val="solid"/>
          <a:round/>
          <a:headEnd type="triangle" w="med" len="med"/>
          <a:tailEnd type="none" w="med" len="med"/>
        </a:ln>
        <a:effectLst/>
      </xdr:spPr>
    </xdr:cxnSp>
    <xdr:clientData/>
  </xdr:twoCellAnchor>
  <xdr:twoCellAnchor>
    <xdr:from>
      <xdr:col>20</xdr:col>
      <xdr:colOff>0</xdr:colOff>
      <xdr:row>4</xdr:row>
      <xdr:rowOff>0</xdr:rowOff>
    </xdr:from>
    <xdr:to>
      <xdr:col>20</xdr:col>
      <xdr:colOff>0</xdr:colOff>
      <xdr:row>9</xdr:row>
      <xdr:rowOff>0</xdr:rowOff>
    </xdr:to>
    <xdr:sp macro="" textlink="">
      <xdr:nvSpPr>
        <xdr:cNvPr id="109" name="Line 59">
          <a:extLst>
            <a:ext uri="{FF2B5EF4-FFF2-40B4-BE49-F238E27FC236}">
              <a16:creationId xmlns:a16="http://schemas.microsoft.com/office/drawing/2014/main" id="{DA1A3213-2265-40FD-883D-F8F5717DB516}"/>
            </a:ext>
          </a:extLst>
        </xdr:cNvPr>
        <xdr:cNvSpPr>
          <a:spLocks noChangeShapeType="1"/>
        </xdr:cNvSpPr>
      </xdr:nvSpPr>
      <xdr:spPr bwMode="auto">
        <a:xfrm>
          <a:off x="3119438" y="476250"/>
          <a:ext cx="0" cy="614363"/>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12</xdr:row>
      <xdr:rowOff>0</xdr:rowOff>
    </xdr:from>
    <xdr:to>
      <xdr:col>44</xdr:col>
      <xdr:colOff>0</xdr:colOff>
      <xdr:row>15</xdr:row>
      <xdr:rowOff>57149</xdr:rowOff>
    </xdr:to>
    <xdr:sp macro="" textlink="">
      <xdr:nvSpPr>
        <xdr:cNvPr id="114" name="Line 108">
          <a:extLst>
            <a:ext uri="{FF2B5EF4-FFF2-40B4-BE49-F238E27FC236}">
              <a16:creationId xmlns:a16="http://schemas.microsoft.com/office/drawing/2014/main" id="{8A1567B9-A0F8-4F9D-B941-B88F11367052}"/>
            </a:ext>
          </a:extLst>
        </xdr:cNvPr>
        <xdr:cNvSpPr>
          <a:spLocks noChangeShapeType="1"/>
        </xdr:cNvSpPr>
      </xdr:nvSpPr>
      <xdr:spPr bwMode="auto">
        <a:xfrm>
          <a:off x="7905750" y="1577837"/>
          <a:ext cx="0" cy="467138"/>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65</xdr:col>
      <xdr:colOff>0</xdr:colOff>
      <xdr:row>12</xdr:row>
      <xdr:rowOff>0</xdr:rowOff>
    </xdr:from>
    <xdr:to>
      <xdr:col>65</xdr:col>
      <xdr:colOff>0</xdr:colOff>
      <xdr:row>16</xdr:row>
      <xdr:rowOff>0</xdr:rowOff>
    </xdr:to>
    <xdr:sp macro="" textlink="">
      <xdr:nvSpPr>
        <xdr:cNvPr id="119" name="Line 108">
          <a:extLst>
            <a:ext uri="{FF2B5EF4-FFF2-40B4-BE49-F238E27FC236}">
              <a16:creationId xmlns:a16="http://schemas.microsoft.com/office/drawing/2014/main" id="{50B9F049-71A5-469D-89C1-20B03D8F4F3B}"/>
            </a:ext>
          </a:extLst>
        </xdr:cNvPr>
        <xdr:cNvSpPr>
          <a:spLocks noChangeShapeType="1"/>
        </xdr:cNvSpPr>
      </xdr:nvSpPr>
      <xdr:spPr bwMode="auto">
        <a:xfrm>
          <a:off x="11645348" y="1577837"/>
          <a:ext cx="0" cy="472109"/>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83</xdr:col>
      <xdr:colOff>0</xdr:colOff>
      <xdr:row>32</xdr:row>
      <xdr:rowOff>1</xdr:rowOff>
    </xdr:from>
    <xdr:to>
      <xdr:col>83</xdr:col>
      <xdr:colOff>0</xdr:colOff>
      <xdr:row>37</xdr:row>
      <xdr:rowOff>1</xdr:rowOff>
    </xdr:to>
    <xdr:sp macro="" textlink="">
      <xdr:nvSpPr>
        <xdr:cNvPr id="120" name="Line 132">
          <a:extLst>
            <a:ext uri="{FF2B5EF4-FFF2-40B4-BE49-F238E27FC236}">
              <a16:creationId xmlns:a16="http://schemas.microsoft.com/office/drawing/2014/main" id="{EFC4B3D6-E15C-4953-AC49-61DD9552E9D5}"/>
            </a:ext>
          </a:extLst>
        </xdr:cNvPr>
        <xdr:cNvSpPr>
          <a:spLocks noChangeShapeType="1"/>
        </xdr:cNvSpPr>
      </xdr:nvSpPr>
      <xdr:spPr bwMode="auto">
        <a:xfrm>
          <a:off x="14850717" y="4286251"/>
          <a:ext cx="0" cy="63362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89</xdr:col>
      <xdr:colOff>0</xdr:colOff>
      <xdr:row>26</xdr:row>
      <xdr:rowOff>0</xdr:rowOff>
    </xdr:from>
    <xdr:to>
      <xdr:col>89</xdr:col>
      <xdr:colOff>0</xdr:colOff>
      <xdr:row>27</xdr:row>
      <xdr:rowOff>0</xdr:rowOff>
    </xdr:to>
    <xdr:sp macro="" textlink="">
      <xdr:nvSpPr>
        <xdr:cNvPr id="121" name="Line 89">
          <a:extLst>
            <a:ext uri="{FF2B5EF4-FFF2-40B4-BE49-F238E27FC236}">
              <a16:creationId xmlns:a16="http://schemas.microsoft.com/office/drawing/2014/main" id="{7D9FDF49-4C91-4300-86E9-1733BD75F446}"/>
            </a:ext>
          </a:extLst>
        </xdr:cNvPr>
        <xdr:cNvSpPr>
          <a:spLocks noChangeShapeType="1"/>
        </xdr:cNvSpPr>
      </xdr:nvSpPr>
      <xdr:spPr bwMode="auto">
        <a:xfrm>
          <a:off x="15384946" y="3491120"/>
          <a:ext cx="0" cy="86967"/>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89</xdr:col>
      <xdr:colOff>0</xdr:colOff>
      <xdr:row>32</xdr:row>
      <xdr:rowOff>0</xdr:rowOff>
    </xdr:from>
    <xdr:to>
      <xdr:col>89</xdr:col>
      <xdr:colOff>0</xdr:colOff>
      <xdr:row>37</xdr:row>
      <xdr:rowOff>0</xdr:rowOff>
    </xdr:to>
    <xdr:sp macro="" textlink="">
      <xdr:nvSpPr>
        <xdr:cNvPr id="122" name="Line 132">
          <a:extLst>
            <a:ext uri="{FF2B5EF4-FFF2-40B4-BE49-F238E27FC236}">
              <a16:creationId xmlns:a16="http://schemas.microsoft.com/office/drawing/2014/main" id="{EC0C260B-842D-43E4-BAFA-DB723A3E90DC}"/>
            </a:ext>
          </a:extLst>
        </xdr:cNvPr>
        <xdr:cNvSpPr>
          <a:spLocks noChangeShapeType="1"/>
        </xdr:cNvSpPr>
      </xdr:nvSpPr>
      <xdr:spPr bwMode="auto">
        <a:xfrm>
          <a:off x="15384946" y="4286250"/>
          <a:ext cx="0" cy="63362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92</xdr:col>
      <xdr:colOff>0</xdr:colOff>
      <xdr:row>33</xdr:row>
      <xdr:rowOff>9527</xdr:rowOff>
    </xdr:from>
    <xdr:to>
      <xdr:col>92</xdr:col>
      <xdr:colOff>0</xdr:colOff>
      <xdr:row>37</xdr:row>
      <xdr:rowOff>0</xdr:rowOff>
    </xdr:to>
    <xdr:sp macro="" textlink="">
      <xdr:nvSpPr>
        <xdr:cNvPr id="124" name="Line 132">
          <a:extLst>
            <a:ext uri="{FF2B5EF4-FFF2-40B4-BE49-F238E27FC236}">
              <a16:creationId xmlns:a16="http://schemas.microsoft.com/office/drawing/2014/main" id="{13D44F35-2998-46FA-8807-0983CB80400D}"/>
            </a:ext>
          </a:extLst>
        </xdr:cNvPr>
        <xdr:cNvSpPr>
          <a:spLocks noChangeShapeType="1"/>
        </xdr:cNvSpPr>
      </xdr:nvSpPr>
      <xdr:spPr bwMode="auto">
        <a:xfrm>
          <a:off x="16453403" y="4457288"/>
          <a:ext cx="0" cy="462582"/>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95</xdr:col>
      <xdr:colOff>0</xdr:colOff>
      <xdr:row>33</xdr:row>
      <xdr:rowOff>9527</xdr:rowOff>
    </xdr:from>
    <xdr:to>
      <xdr:col>95</xdr:col>
      <xdr:colOff>0</xdr:colOff>
      <xdr:row>37</xdr:row>
      <xdr:rowOff>0</xdr:rowOff>
    </xdr:to>
    <xdr:sp macro="" textlink="">
      <xdr:nvSpPr>
        <xdr:cNvPr id="125" name="Line 132">
          <a:extLst>
            <a:ext uri="{FF2B5EF4-FFF2-40B4-BE49-F238E27FC236}">
              <a16:creationId xmlns:a16="http://schemas.microsoft.com/office/drawing/2014/main" id="{EA37517D-AE9D-45D6-900B-388F6DFC5850}"/>
            </a:ext>
          </a:extLst>
        </xdr:cNvPr>
        <xdr:cNvSpPr>
          <a:spLocks noChangeShapeType="1"/>
        </xdr:cNvSpPr>
      </xdr:nvSpPr>
      <xdr:spPr bwMode="auto">
        <a:xfrm>
          <a:off x="16987630" y="4457288"/>
          <a:ext cx="0" cy="462582"/>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88</xdr:col>
      <xdr:colOff>215350</xdr:colOff>
      <xdr:row>33</xdr:row>
      <xdr:rowOff>0</xdr:rowOff>
    </xdr:from>
    <xdr:to>
      <xdr:col>95</xdr:col>
      <xdr:colOff>0</xdr:colOff>
      <xdr:row>33</xdr:row>
      <xdr:rowOff>0</xdr:rowOff>
    </xdr:to>
    <xdr:sp macro="" textlink="">
      <xdr:nvSpPr>
        <xdr:cNvPr id="126" name="Line 83">
          <a:extLst>
            <a:ext uri="{FF2B5EF4-FFF2-40B4-BE49-F238E27FC236}">
              <a16:creationId xmlns:a16="http://schemas.microsoft.com/office/drawing/2014/main" id="{1A90D1A6-55D4-4C0E-B5D8-618A8E8417FD}"/>
            </a:ext>
          </a:extLst>
        </xdr:cNvPr>
        <xdr:cNvSpPr>
          <a:spLocks noChangeShapeType="1"/>
        </xdr:cNvSpPr>
      </xdr:nvSpPr>
      <xdr:spPr bwMode="auto">
        <a:xfrm>
          <a:off x="15902611" y="4447761"/>
          <a:ext cx="1085019"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131</xdr:col>
      <xdr:colOff>0</xdr:colOff>
      <xdr:row>19</xdr:row>
      <xdr:rowOff>0</xdr:rowOff>
    </xdr:from>
    <xdr:to>
      <xdr:col>131</xdr:col>
      <xdr:colOff>0</xdr:colOff>
      <xdr:row>23</xdr:row>
      <xdr:rowOff>0</xdr:rowOff>
    </xdr:to>
    <xdr:sp macro="" textlink="">
      <xdr:nvSpPr>
        <xdr:cNvPr id="127" name="Line 102">
          <a:extLst>
            <a:ext uri="{FF2B5EF4-FFF2-40B4-BE49-F238E27FC236}">
              <a16:creationId xmlns:a16="http://schemas.microsoft.com/office/drawing/2014/main" id="{352BD918-2D88-4AD5-B200-02FFAB28E8B9}"/>
            </a:ext>
          </a:extLst>
        </xdr:cNvPr>
        <xdr:cNvSpPr>
          <a:spLocks noChangeShapeType="1"/>
        </xdr:cNvSpPr>
      </xdr:nvSpPr>
      <xdr:spPr bwMode="auto">
        <a:xfrm>
          <a:off x="22864142" y="2534478"/>
          <a:ext cx="0" cy="472109"/>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143</xdr:col>
      <xdr:colOff>0</xdr:colOff>
      <xdr:row>18</xdr:row>
      <xdr:rowOff>157162</xdr:rowOff>
    </xdr:from>
    <xdr:to>
      <xdr:col>188</xdr:col>
      <xdr:colOff>0</xdr:colOff>
      <xdr:row>18</xdr:row>
      <xdr:rowOff>157162</xdr:rowOff>
    </xdr:to>
    <xdr:sp macro="" textlink="">
      <xdr:nvSpPr>
        <xdr:cNvPr id="128" name="Line 115">
          <a:extLst>
            <a:ext uri="{FF2B5EF4-FFF2-40B4-BE49-F238E27FC236}">
              <a16:creationId xmlns:a16="http://schemas.microsoft.com/office/drawing/2014/main" id="{8624CD65-DA82-44D7-9708-C51434B0F61D}"/>
            </a:ext>
          </a:extLst>
        </xdr:cNvPr>
        <xdr:cNvSpPr>
          <a:spLocks noChangeShapeType="1"/>
        </xdr:cNvSpPr>
      </xdr:nvSpPr>
      <xdr:spPr bwMode="auto">
        <a:xfrm>
          <a:off x="25535283" y="2530130"/>
          <a:ext cx="8013424" cy="0"/>
        </a:xfrm>
        <a:prstGeom prst="line">
          <a:avLst/>
        </a:prstGeom>
        <a:noFill/>
        <a:ln w="19050">
          <a:solidFill>
            <a:schemeClr val="bg1">
              <a:lumMod val="75000"/>
            </a:schemeClr>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1"/>
  <sheetViews>
    <sheetView showGridLines="0" tabSelected="1" workbookViewId="0">
      <pane ySplit="4" topLeftCell="A72" activePane="bottomLeft" state="frozenSplit"/>
      <selection pane="bottomLeft" activeCell="E93" sqref="E93"/>
    </sheetView>
  </sheetViews>
  <sheetFormatPr baseColWidth="10" defaultColWidth="11.42578125" defaultRowHeight="12.75" x14ac:dyDescent="0.2"/>
  <cols>
    <col min="1" max="1" width="1.5703125" style="234" customWidth="1"/>
    <col min="2" max="2" width="12.5703125" style="242" customWidth="1"/>
    <col min="3" max="3" width="8.5703125" style="234" bestFit="1" customWidth="1"/>
    <col min="4" max="4" width="14.85546875" style="234" bestFit="1" customWidth="1"/>
    <col min="5" max="5" width="106.28515625" style="234" bestFit="1" customWidth="1"/>
    <col min="6" max="16384" width="11.42578125" style="234"/>
  </cols>
  <sheetData>
    <row r="1" spans="1:6" ht="6" customHeight="1" x14ac:dyDescent="0.2"/>
    <row r="2" spans="1:6" ht="14.25" x14ac:dyDescent="0.2">
      <c r="A2" s="233"/>
      <c r="B2" s="114"/>
      <c r="C2" s="233"/>
      <c r="D2" s="233"/>
      <c r="E2" s="114" t="s">
        <v>1490</v>
      </c>
    </row>
    <row r="3" spans="1:6" s="237" customFormat="1" ht="20.100000000000001" customHeight="1" thickBot="1" x14ac:dyDescent="0.25">
      <c r="A3" s="235"/>
      <c r="B3" s="236"/>
      <c r="C3" s="235"/>
      <c r="D3" s="235"/>
      <c r="E3" s="236" t="s">
        <v>431</v>
      </c>
    </row>
    <row r="4" spans="1:6" ht="13.5" x14ac:dyDescent="0.25">
      <c r="A4" s="233"/>
      <c r="B4" s="238" t="s">
        <v>427</v>
      </c>
      <c r="C4" s="239" t="s">
        <v>97</v>
      </c>
      <c r="D4" s="239" t="s">
        <v>433</v>
      </c>
      <c r="E4" s="240" t="s">
        <v>434</v>
      </c>
      <c r="F4" s="241"/>
    </row>
    <row r="5" spans="1:6" s="286" customFormat="1" ht="25.5" x14ac:dyDescent="0.2">
      <c r="B5" s="544">
        <v>43412</v>
      </c>
      <c r="C5" s="545" t="s">
        <v>432</v>
      </c>
      <c r="D5" s="545" t="s">
        <v>428</v>
      </c>
      <c r="E5" s="546" t="s">
        <v>1383</v>
      </c>
    </row>
    <row r="6" spans="1:6" s="286" customFormat="1" ht="25.5" x14ac:dyDescent="0.2">
      <c r="B6" s="533"/>
      <c r="C6" s="534"/>
      <c r="D6" s="534"/>
      <c r="E6" s="535" t="s">
        <v>1457</v>
      </c>
    </row>
    <row r="7" spans="1:6" s="286" customFormat="1" x14ac:dyDescent="0.2">
      <c r="B7" s="533"/>
      <c r="C7" s="534"/>
      <c r="D7" s="534"/>
      <c r="E7" s="547" t="s">
        <v>1459</v>
      </c>
    </row>
    <row r="8" spans="1:6" s="286" customFormat="1" x14ac:dyDescent="0.2">
      <c r="B8" s="533"/>
      <c r="C8" s="534"/>
      <c r="D8" s="534"/>
      <c r="E8" s="535"/>
    </row>
    <row r="9" spans="1:6" x14ac:dyDescent="0.2">
      <c r="B9" s="538"/>
      <c r="C9" s="539"/>
      <c r="D9" s="539"/>
      <c r="E9" s="540" t="s">
        <v>1382</v>
      </c>
    </row>
    <row r="10" spans="1:6" x14ac:dyDescent="0.2">
      <c r="B10" s="538"/>
      <c r="C10" s="539"/>
      <c r="D10" s="539"/>
      <c r="E10" s="540" t="s">
        <v>1384</v>
      </c>
    </row>
    <row r="11" spans="1:6" x14ac:dyDescent="0.2">
      <c r="B11" s="538"/>
      <c r="C11" s="539"/>
      <c r="D11" s="539"/>
      <c r="E11" s="540" t="s">
        <v>1385</v>
      </c>
    </row>
    <row r="12" spans="1:6" x14ac:dyDescent="0.2">
      <c r="B12" s="538"/>
      <c r="C12" s="539"/>
      <c r="D12" s="539"/>
      <c r="E12" s="540" t="s">
        <v>1386</v>
      </c>
    </row>
    <row r="13" spans="1:6" x14ac:dyDescent="0.2">
      <c r="B13" s="538"/>
      <c r="C13" s="539"/>
      <c r="D13" s="539"/>
      <c r="E13" s="540" t="s">
        <v>1387</v>
      </c>
    </row>
    <row r="14" spans="1:6" x14ac:dyDescent="0.2">
      <c r="B14" s="538"/>
      <c r="C14" s="539"/>
      <c r="D14" s="539"/>
      <c r="E14" s="540" t="s">
        <v>1388</v>
      </c>
    </row>
    <row r="15" spans="1:6" x14ac:dyDescent="0.2">
      <c r="B15" s="538"/>
      <c r="C15" s="539"/>
      <c r="D15" s="539"/>
      <c r="E15" s="540" t="s">
        <v>1389</v>
      </c>
    </row>
    <row r="16" spans="1:6" x14ac:dyDescent="0.2">
      <c r="B16" s="538"/>
      <c r="C16" s="539"/>
      <c r="D16" s="539"/>
      <c r="E16" s="540" t="s">
        <v>1390</v>
      </c>
    </row>
    <row r="17" spans="2:5" x14ac:dyDescent="0.2">
      <c r="B17" s="538"/>
      <c r="C17" s="539"/>
      <c r="D17" s="539"/>
      <c r="E17" s="540" t="s">
        <v>1391</v>
      </c>
    </row>
    <row r="18" spans="2:5" x14ac:dyDescent="0.2">
      <c r="B18" s="538"/>
      <c r="C18" s="539"/>
      <c r="D18" s="539"/>
      <c r="E18" s="540" t="s">
        <v>1392</v>
      </c>
    </row>
    <row r="19" spans="2:5" x14ac:dyDescent="0.2">
      <c r="B19" s="538"/>
      <c r="C19" s="539"/>
      <c r="D19" s="539"/>
      <c r="E19" s="540" t="s">
        <v>1393</v>
      </c>
    </row>
    <row r="20" spans="2:5" x14ac:dyDescent="0.2">
      <c r="B20" s="538"/>
      <c r="C20" s="539"/>
      <c r="D20" s="539"/>
      <c r="E20" s="540" t="s">
        <v>1394</v>
      </c>
    </row>
    <row r="21" spans="2:5" x14ac:dyDescent="0.2">
      <c r="B21" s="538"/>
      <c r="C21" s="539"/>
      <c r="D21" s="539"/>
      <c r="E21" s="540" t="s">
        <v>1395</v>
      </c>
    </row>
    <row r="22" spans="2:5" x14ac:dyDescent="0.2">
      <c r="B22" s="538"/>
      <c r="C22" s="539"/>
      <c r="D22" s="539"/>
      <c r="E22" s="540" t="s">
        <v>1396</v>
      </c>
    </row>
    <row r="23" spans="2:5" x14ac:dyDescent="0.2">
      <c r="B23" s="538"/>
      <c r="C23" s="539"/>
      <c r="D23" s="539"/>
      <c r="E23" s="540" t="s">
        <v>1397</v>
      </c>
    </row>
    <row r="24" spans="2:5" x14ac:dyDescent="0.2">
      <c r="B24" s="538"/>
      <c r="C24" s="539"/>
      <c r="D24" s="539"/>
      <c r="E24" s="540" t="s">
        <v>1398</v>
      </c>
    </row>
    <row r="25" spans="2:5" x14ac:dyDescent="0.2">
      <c r="B25" s="538"/>
      <c r="C25" s="539"/>
      <c r="D25" s="539"/>
      <c r="E25" s="540" t="s">
        <v>1399</v>
      </c>
    </row>
    <row r="26" spans="2:5" x14ac:dyDescent="0.2">
      <c r="B26" s="538"/>
      <c r="C26" s="539"/>
      <c r="D26" s="539"/>
      <c r="E26" s="540" t="s">
        <v>1400</v>
      </c>
    </row>
    <row r="27" spans="2:5" x14ac:dyDescent="0.2">
      <c r="B27" s="538"/>
      <c r="C27" s="539"/>
      <c r="D27" s="539"/>
      <c r="E27" s="540" t="s">
        <v>1401</v>
      </c>
    </row>
    <row r="28" spans="2:5" x14ac:dyDescent="0.2">
      <c r="B28" s="538"/>
      <c r="C28" s="539"/>
      <c r="D28" s="539"/>
      <c r="E28" s="540" t="s">
        <v>1402</v>
      </c>
    </row>
    <row r="29" spans="2:5" x14ac:dyDescent="0.2">
      <c r="B29" s="538"/>
      <c r="C29" s="539"/>
      <c r="D29" s="539"/>
      <c r="E29" s="540" t="s">
        <v>1403</v>
      </c>
    </row>
    <row r="30" spans="2:5" x14ac:dyDescent="0.2">
      <c r="B30" s="538"/>
      <c r="C30" s="539"/>
      <c r="D30" s="539"/>
      <c r="E30" s="540" t="s">
        <v>1404</v>
      </c>
    </row>
    <row r="31" spans="2:5" x14ac:dyDescent="0.2">
      <c r="B31" s="538"/>
      <c r="C31" s="539"/>
      <c r="D31" s="539"/>
      <c r="E31" s="540" t="s">
        <v>1405</v>
      </c>
    </row>
    <row r="32" spans="2:5" x14ac:dyDescent="0.2">
      <c r="B32" s="538"/>
      <c r="C32" s="539"/>
      <c r="D32" s="539"/>
      <c r="E32" s="540"/>
    </row>
    <row r="33" spans="2:5" x14ac:dyDescent="0.2">
      <c r="B33" s="538"/>
      <c r="C33" s="539"/>
      <c r="D33" s="539"/>
      <c r="E33" s="540" t="s">
        <v>1406</v>
      </c>
    </row>
    <row r="34" spans="2:5" x14ac:dyDescent="0.2">
      <c r="B34" s="538"/>
      <c r="C34" s="539"/>
      <c r="D34" s="539"/>
      <c r="E34" s="540" t="s">
        <v>1407</v>
      </c>
    </row>
    <row r="35" spans="2:5" x14ac:dyDescent="0.2">
      <c r="B35" s="538"/>
      <c r="C35" s="539"/>
      <c r="D35" s="539"/>
      <c r="E35" s="540" t="s">
        <v>1408</v>
      </c>
    </row>
    <row r="36" spans="2:5" x14ac:dyDescent="0.2">
      <c r="B36" s="538"/>
      <c r="C36" s="539"/>
      <c r="D36" s="539"/>
      <c r="E36" s="540" t="s">
        <v>1409</v>
      </c>
    </row>
    <row r="37" spans="2:5" x14ac:dyDescent="0.2">
      <c r="B37" s="538"/>
      <c r="C37" s="539"/>
      <c r="D37" s="539"/>
      <c r="E37" s="540" t="s">
        <v>1410</v>
      </c>
    </row>
    <row r="38" spans="2:5" x14ac:dyDescent="0.2">
      <c r="B38" s="538"/>
      <c r="C38" s="539"/>
      <c r="D38" s="539"/>
      <c r="E38" s="540" t="s">
        <v>1411</v>
      </c>
    </row>
    <row r="39" spans="2:5" x14ac:dyDescent="0.2">
      <c r="B39" s="538"/>
      <c r="C39" s="539"/>
      <c r="D39" s="539"/>
      <c r="E39" s="540" t="s">
        <v>1412</v>
      </c>
    </row>
    <row r="40" spans="2:5" x14ac:dyDescent="0.2">
      <c r="B40" s="538"/>
      <c r="C40" s="539"/>
      <c r="D40" s="539"/>
      <c r="E40" s="540" t="s">
        <v>1413</v>
      </c>
    </row>
    <row r="41" spans="2:5" x14ac:dyDescent="0.2">
      <c r="B41" s="538"/>
      <c r="C41" s="539"/>
      <c r="D41" s="539"/>
      <c r="E41" s="540"/>
    </row>
    <row r="42" spans="2:5" x14ac:dyDescent="0.2">
      <c r="B42" s="538"/>
      <c r="C42" s="539"/>
      <c r="D42" s="539"/>
      <c r="E42" s="540" t="s">
        <v>1414</v>
      </c>
    </row>
    <row r="43" spans="2:5" x14ac:dyDescent="0.2">
      <c r="B43" s="538"/>
      <c r="C43" s="539"/>
      <c r="D43" s="539"/>
      <c r="E43" s="540" t="s">
        <v>1415</v>
      </c>
    </row>
    <row r="44" spans="2:5" x14ac:dyDescent="0.2">
      <c r="B44" s="538"/>
      <c r="C44" s="539"/>
      <c r="D44" s="539"/>
      <c r="E44" s="540" t="s">
        <v>1416</v>
      </c>
    </row>
    <row r="45" spans="2:5" x14ac:dyDescent="0.2">
      <c r="B45" s="538"/>
      <c r="C45" s="539"/>
      <c r="D45" s="539"/>
      <c r="E45" s="540" t="s">
        <v>1417</v>
      </c>
    </row>
    <row r="46" spans="2:5" x14ac:dyDescent="0.2">
      <c r="B46" s="538"/>
      <c r="C46" s="539"/>
      <c r="D46" s="539"/>
      <c r="E46" s="540" t="s">
        <v>1418</v>
      </c>
    </row>
    <row r="47" spans="2:5" x14ac:dyDescent="0.2">
      <c r="B47" s="538"/>
      <c r="C47" s="539"/>
      <c r="D47" s="539"/>
      <c r="E47" s="540" t="s">
        <v>1419</v>
      </c>
    </row>
    <row r="48" spans="2:5" x14ac:dyDescent="0.2">
      <c r="B48" s="538"/>
      <c r="C48" s="539"/>
      <c r="D48" s="539"/>
      <c r="E48" s="540" t="s">
        <v>1420</v>
      </c>
    </row>
    <row r="49" spans="2:5" x14ac:dyDescent="0.2">
      <c r="B49" s="538"/>
      <c r="C49" s="539"/>
      <c r="D49" s="539"/>
      <c r="E49" s="540" t="s">
        <v>1421</v>
      </c>
    </row>
    <row r="50" spans="2:5" x14ac:dyDescent="0.2">
      <c r="B50" s="538"/>
      <c r="C50" s="539"/>
      <c r="D50" s="539"/>
      <c r="E50" s="540" t="s">
        <v>1422</v>
      </c>
    </row>
    <row r="51" spans="2:5" x14ac:dyDescent="0.2">
      <c r="B51" s="538"/>
      <c r="C51" s="539"/>
      <c r="D51" s="539"/>
      <c r="E51" s="540" t="s">
        <v>1423</v>
      </c>
    </row>
    <row r="52" spans="2:5" x14ac:dyDescent="0.2">
      <c r="B52" s="538"/>
      <c r="C52" s="539"/>
      <c r="D52" s="539"/>
      <c r="E52" s="540" t="s">
        <v>1424</v>
      </c>
    </row>
    <row r="53" spans="2:5" x14ac:dyDescent="0.2">
      <c r="B53" s="538"/>
      <c r="C53" s="539"/>
      <c r="D53" s="539"/>
      <c r="E53" s="540" t="s">
        <v>1425</v>
      </c>
    </row>
    <row r="54" spans="2:5" x14ac:dyDescent="0.2">
      <c r="B54" s="538"/>
      <c r="C54" s="539"/>
      <c r="D54" s="539"/>
      <c r="E54" s="540" t="s">
        <v>1426</v>
      </c>
    </row>
    <row r="55" spans="2:5" x14ac:dyDescent="0.2">
      <c r="B55" s="538"/>
      <c r="C55" s="539"/>
      <c r="D55" s="539"/>
      <c r="E55" s="540" t="s">
        <v>1427</v>
      </c>
    </row>
    <row r="56" spans="2:5" x14ac:dyDescent="0.2">
      <c r="B56" s="538"/>
      <c r="C56" s="539"/>
      <c r="D56" s="539"/>
      <c r="E56" s="540" t="s">
        <v>1428</v>
      </c>
    </row>
    <row r="57" spans="2:5" x14ac:dyDescent="0.2">
      <c r="B57" s="538"/>
      <c r="C57" s="539"/>
      <c r="D57" s="539"/>
      <c r="E57" s="540" t="s">
        <v>1429</v>
      </c>
    </row>
    <row r="58" spans="2:5" x14ac:dyDescent="0.2">
      <c r="B58" s="538"/>
      <c r="C58" s="539"/>
      <c r="D58" s="539"/>
      <c r="E58" s="540" t="s">
        <v>1430</v>
      </c>
    </row>
    <row r="59" spans="2:5" x14ac:dyDescent="0.2">
      <c r="B59" s="538"/>
      <c r="C59" s="539"/>
      <c r="D59" s="539"/>
      <c r="E59" s="540" t="s">
        <v>1431</v>
      </c>
    </row>
    <row r="60" spans="2:5" x14ac:dyDescent="0.2">
      <c r="B60" s="538"/>
      <c r="C60" s="539"/>
      <c r="D60" s="539"/>
      <c r="E60" s="540" t="s">
        <v>1432</v>
      </c>
    </row>
    <row r="61" spans="2:5" x14ac:dyDescent="0.2">
      <c r="B61" s="538"/>
      <c r="C61" s="539"/>
      <c r="D61" s="539"/>
      <c r="E61" s="540" t="s">
        <v>1433</v>
      </c>
    </row>
    <row r="62" spans="2:5" x14ac:dyDescent="0.2">
      <c r="B62" s="538"/>
      <c r="C62" s="539"/>
      <c r="D62" s="539"/>
      <c r="E62" s="540" t="s">
        <v>1434</v>
      </c>
    </row>
    <row r="63" spans="2:5" x14ac:dyDescent="0.2">
      <c r="B63" s="538"/>
      <c r="C63" s="539"/>
      <c r="D63" s="539"/>
      <c r="E63" s="540" t="s">
        <v>1435</v>
      </c>
    </row>
    <row r="64" spans="2:5" x14ac:dyDescent="0.2">
      <c r="B64" s="538"/>
      <c r="C64" s="539"/>
      <c r="D64" s="539"/>
      <c r="E64" s="540" t="s">
        <v>1436</v>
      </c>
    </row>
    <row r="65" spans="2:5" x14ac:dyDescent="0.2">
      <c r="B65" s="538"/>
      <c r="C65" s="539"/>
      <c r="D65" s="539"/>
      <c r="E65" s="540" t="s">
        <v>1437</v>
      </c>
    </row>
    <row r="66" spans="2:5" x14ac:dyDescent="0.2">
      <c r="B66" s="538"/>
      <c r="C66" s="539"/>
      <c r="D66" s="539"/>
      <c r="E66" s="540" t="s">
        <v>1438</v>
      </c>
    </row>
    <row r="67" spans="2:5" x14ac:dyDescent="0.2">
      <c r="B67" s="538"/>
      <c r="C67" s="539"/>
      <c r="D67" s="539"/>
      <c r="E67" s="540" t="s">
        <v>1439</v>
      </c>
    </row>
    <row r="68" spans="2:5" x14ac:dyDescent="0.2">
      <c r="B68" s="538"/>
      <c r="C68" s="539"/>
      <c r="D68" s="539"/>
      <c r="E68" s="540" t="s">
        <v>1440</v>
      </c>
    </row>
    <row r="69" spans="2:5" x14ac:dyDescent="0.2">
      <c r="B69" s="538"/>
      <c r="C69" s="539"/>
      <c r="D69" s="539"/>
      <c r="E69" s="540" t="s">
        <v>1441</v>
      </c>
    </row>
    <row r="70" spans="2:5" x14ac:dyDescent="0.2">
      <c r="B70" s="538"/>
      <c r="C70" s="539"/>
      <c r="D70" s="539"/>
      <c r="E70" s="540" t="s">
        <v>1442</v>
      </c>
    </row>
    <row r="71" spans="2:5" x14ac:dyDescent="0.2">
      <c r="B71" s="538"/>
      <c r="C71" s="539"/>
      <c r="D71" s="539"/>
      <c r="E71" s="540" t="s">
        <v>1443</v>
      </c>
    </row>
    <row r="72" spans="2:5" x14ac:dyDescent="0.2">
      <c r="B72" s="538"/>
      <c r="C72" s="539"/>
      <c r="D72" s="539"/>
      <c r="E72" s="540" t="s">
        <v>1444</v>
      </c>
    </row>
    <row r="73" spans="2:5" x14ac:dyDescent="0.2">
      <c r="B73" s="538"/>
      <c r="C73" s="539"/>
      <c r="D73" s="539"/>
      <c r="E73" s="540" t="s">
        <v>1445</v>
      </c>
    </row>
    <row r="74" spans="2:5" x14ac:dyDescent="0.2">
      <c r="B74" s="538"/>
      <c r="C74" s="539"/>
      <c r="D74" s="539"/>
      <c r="E74" s="540" t="s">
        <v>1446</v>
      </c>
    </row>
    <row r="75" spans="2:5" x14ac:dyDescent="0.2">
      <c r="B75" s="538"/>
      <c r="C75" s="539"/>
      <c r="D75" s="539"/>
      <c r="E75" s="540" t="s">
        <v>1447</v>
      </c>
    </row>
    <row r="76" spans="2:5" x14ac:dyDescent="0.2">
      <c r="B76" s="538"/>
      <c r="C76" s="539"/>
      <c r="D76" s="539"/>
      <c r="E76" s="540" t="s">
        <v>1448</v>
      </c>
    </row>
    <row r="77" spans="2:5" x14ac:dyDescent="0.2">
      <c r="B77" s="538"/>
      <c r="C77" s="539"/>
      <c r="D77" s="539"/>
      <c r="E77" s="540" t="s">
        <v>1449</v>
      </c>
    </row>
    <row r="78" spans="2:5" x14ac:dyDescent="0.2">
      <c r="B78" s="538"/>
      <c r="C78" s="539"/>
      <c r="D78" s="539"/>
      <c r="E78" s="540"/>
    </row>
    <row r="79" spans="2:5" x14ac:dyDescent="0.2">
      <c r="B79" s="538"/>
      <c r="C79" s="539"/>
      <c r="D79" s="539"/>
      <c r="E79" s="540" t="s">
        <v>1450</v>
      </c>
    </row>
    <row r="80" spans="2:5" x14ac:dyDescent="0.2">
      <c r="B80" s="538"/>
      <c r="C80" s="539"/>
      <c r="D80" s="539"/>
      <c r="E80" s="540" t="s">
        <v>1451</v>
      </c>
    </row>
    <row r="81" spans="2:5" x14ac:dyDescent="0.2">
      <c r="B81" s="538"/>
      <c r="C81" s="539"/>
      <c r="D81" s="539"/>
      <c r="E81" s="540" t="s">
        <v>1452</v>
      </c>
    </row>
    <row r="82" spans="2:5" x14ac:dyDescent="0.2">
      <c r="B82" s="538"/>
      <c r="C82" s="539"/>
      <c r="D82" s="539"/>
      <c r="E82" s="540" t="s">
        <v>1453</v>
      </c>
    </row>
    <row r="83" spans="2:5" x14ac:dyDescent="0.2">
      <c r="B83" s="538"/>
      <c r="C83" s="539"/>
      <c r="D83" s="539"/>
      <c r="E83" s="540"/>
    </row>
    <row r="84" spans="2:5" x14ac:dyDescent="0.2">
      <c r="B84" s="538"/>
      <c r="C84" s="539"/>
      <c r="D84" s="539"/>
      <c r="E84" s="540" t="s">
        <v>1454</v>
      </c>
    </row>
    <row r="85" spans="2:5" x14ac:dyDescent="0.2">
      <c r="B85" s="538"/>
      <c r="C85" s="539"/>
      <c r="D85" s="539"/>
      <c r="E85" s="540" t="s">
        <v>1455</v>
      </c>
    </row>
    <row r="86" spans="2:5" x14ac:dyDescent="0.2">
      <c r="B86" s="538"/>
      <c r="C86" s="539"/>
      <c r="D86" s="539"/>
      <c r="E86" s="540" t="s">
        <v>1456</v>
      </c>
    </row>
    <row r="87" spans="2:5" x14ac:dyDescent="0.2">
      <c r="B87" s="541"/>
      <c r="C87" s="542"/>
      <c r="D87" s="542"/>
      <c r="E87" s="543"/>
    </row>
    <row r="88" spans="2:5" s="286" customFormat="1" ht="51" x14ac:dyDescent="0.2">
      <c r="B88" s="536">
        <v>43458</v>
      </c>
      <c r="C88" s="537" t="s">
        <v>432</v>
      </c>
      <c r="D88" s="537" t="s">
        <v>428</v>
      </c>
      <c r="E88" s="532" t="s">
        <v>1487</v>
      </c>
    </row>
    <row r="89" spans="2:5" s="286" customFormat="1" ht="38.25" x14ac:dyDescent="0.2">
      <c r="B89" s="536">
        <v>43888</v>
      </c>
      <c r="C89" s="537" t="s">
        <v>1462</v>
      </c>
      <c r="D89" s="537" t="s">
        <v>428</v>
      </c>
      <c r="E89" s="532" t="s">
        <v>1484</v>
      </c>
    </row>
    <row r="90" spans="2:5" s="286" customFormat="1" ht="38.25" x14ac:dyDescent="0.2">
      <c r="B90" s="536">
        <v>44942</v>
      </c>
      <c r="C90" s="537" t="s">
        <v>1486</v>
      </c>
      <c r="D90" s="537" t="s">
        <v>428</v>
      </c>
      <c r="E90" s="532" t="s">
        <v>1488</v>
      </c>
    </row>
    <row r="91" spans="2:5" s="286" customFormat="1" ht="38.25" x14ac:dyDescent="0.2">
      <c r="B91" s="536">
        <v>45566</v>
      </c>
      <c r="C91" s="537" t="s">
        <v>1510</v>
      </c>
      <c r="D91" s="537" t="s">
        <v>428</v>
      </c>
      <c r="E91" s="532" t="s">
        <v>1528</v>
      </c>
    </row>
  </sheetData>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55"/>
  <sheetViews>
    <sheetView showGridLines="0" workbookViewId="0">
      <pane ySplit="3" topLeftCell="A4" activePane="bottomLeft" state="frozenSplit"/>
      <selection pane="bottomLeft" activeCell="A4" sqref="A4"/>
    </sheetView>
  </sheetViews>
  <sheetFormatPr baseColWidth="10" defaultColWidth="11.42578125" defaultRowHeight="12.75" x14ac:dyDescent="0.2"/>
  <cols>
    <col min="1" max="1" width="1.5703125" style="243" customWidth="1"/>
    <col min="2" max="2" width="19.28515625" style="243" bestFit="1" customWidth="1"/>
    <col min="3" max="3" width="11.5703125" style="243" customWidth="1"/>
    <col min="4" max="21" width="3.7109375" style="243" customWidth="1"/>
    <col min="22" max="22" width="32.140625" style="243" customWidth="1"/>
    <col min="23" max="28" width="11.42578125" style="243" customWidth="1"/>
    <col min="29" max="16384" width="11.42578125" style="243"/>
  </cols>
  <sheetData>
    <row r="1" spans="2:22" ht="6" customHeight="1" x14ac:dyDescent="0.2"/>
    <row r="2" spans="2:22" ht="14.25" x14ac:dyDescent="0.2">
      <c r="E2" s="566" t="s">
        <v>1491</v>
      </c>
      <c r="F2" s="566"/>
      <c r="G2" s="566"/>
      <c r="H2" s="566"/>
      <c r="I2" s="566"/>
      <c r="J2" s="566"/>
      <c r="K2" s="566"/>
      <c r="L2" s="566"/>
      <c r="M2" s="566"/>
      <c r="N2" s="566"/>
      <c r="O2" s="566"/>
      <c r="P2" s="566"/>
      <c r="Q2" s="566"/>
      <c r="R2" s="566"/>
      <c r="S2" s="566"/>
      <c r="T2" s="566"/>
      <c r="U2" s="566"/>
      <c r="V2" s="566"/>
    </row>
    <row r="3" spans="2:22" ht="20.100000000000001" customHeight="1" x14ac:dyDescent="0.2">
      <c r="E3" s="567" t="s">
        <v>1211</v>
      </c>
      <c r="F3" s="567"/>
      <c r="G3" s="567"/>
      <c r="H3" s="567"/>
      <c r="I3" s="567"/>
      <c r="J3" s="567"/>
      <c r="K3" s="567"/>
      <c r="L3" s="567"/>
      <c r="M3" s="567"/>
      <c r="N3" s="567"/>
      <c r="O3" s="567"/>
      <c r="P3" s="567"/>
      <c r="Q3" s="567"/>
      <c r="R3" s="567"/>
      <c r="S3" s="567"/>
      <c r="T3" s="567"/>
      <c r="U3" s="567"/>
      <c r="V3" s="567"/>
    </row>
    <row r="5" spans="2:22" s="245" customFormat="1" ht="12.75" customHeight="1" x14ac:dyDescent="0.2">
      <c r="B5" s="244" t="s">
        <v>652</v>
      </c>
      <c r="C5" s="255" t="s">
        <v>645</v>
      </c>
      <c r="D5" s="565" t="s">
        <v>646</v>
      </c>
      <c r="E5" s="565"/>
      <c r="F5" s="565"/>
      <c r="G5" s="565"/>
      <c r="H5" s="565"/>
      <c r="I5" s="565"/>
      <c r="J5" s="565"/>
      <c r="K5" s="565"/>
      <c r="L5" s="565"/>
      <c r="M5" s="565"/>
      <c r="N5" s="565"/>
      <c r="O5" s="565"/>
      <c r="P5" s="565"/>
      <c r="Q5" s="565"/>
      <c r="R5" s="565"/>
      <c r="S5" s="565"/>
      <c r="T5" s="565"/>
      <c r="U5" s="565"/>
      <c r="V5" s="565"/>
    </row>
    <row r="6" spans="2:22" s="245" customFormat="1" ht="12.75" customHeight="1" x14ac:dyDescent="0.2">
      <c r="C6" s="255" t="s">
        <v>647</v>
      </c>
      <c r="D6" s="565" t="s">
        <v>650</v>
      </c>
      <c r="E6" s="565"/>
      <c r="F6" s="565"/>
      <c r="G6" s="565"/>
      <c r="H6" s="565"/>
      <c r="I6" s="565"/>
      <c r="J6" s="565"/>
      <c r="K6" s="565"/>
      <c r="L6" s="565"/>
      <c r="M6" s="565"/>
      <c r="N6" s="565"/>
      <c r="O6" s="565"/>
      <c r="P6" s="565"/>
      <c r="Q6" s="565"/>
      <c r="R6" s="565"/>
      <c r="S6" s="565"/>
      <c r="T6" s="565"/>
      <c r="U6" s="565"/>
      <c r="V6" s="565"/>
    </row>
    <row r="7" spans="2:22" s="245" customFormat="1" ht="12.75" customHeight="1" x14ac:dyDescent="0.2">
      <c r="C7" s="255" t="s">
        <v>648</v>
      </c>
      <c r="D7" s="565" t="s">
        <v>651</v>
      </c>
      <c r="E7" s="565"/>
      <c r="F7" s="565"/>
      <c r="G7" s="565"/>
      <c r="H7" s="565"/>
      <c r="I7" s="565"/>
      <c r="J7" s="565"/>
      <c r="K7" s="565"/>
      <c r="L7" s="565"/>
      <c r="M7" s="565"/>
      <c r="N7" s="565"/>
      <c r="O7" s="565"/>
      <c r="P7" s="565"/>
      <c r="Q7" s="565"/>
      <c r="R7" s="565"/>
      <c r="S7" s="565"/>
      <c r="T7" s="565"/>
      <c r="U7" s="565"/>
      <c r="V7" s="565"/>
    </row>
    <row r="8" spans="2:22" s="245" customFormat="1" x14ac:dyDescent="0.2"/>
    <row r="9" spans="2:22" s="245" customFormat="1" ht="12.75" customHeight="1" x14ac:dyDescent="0.2">
      <c r="B9" s="244" t="s">
        <v>5</v>
      </c>
      <c r="C9" s="244" t="s">
        <v>435</v>
      </c>
      <c r="D9" s="562" t="s">
        <v>653</v>
      </c>
      <c r="E9" s="562"/>
      <c r="F9" s="562"/>
      <c r="G9" s="562"/>
      <c r="H9" s="562"/>
      <c r="I9" s="562"/>
      <c r="J9" s="562"/>
      <c r="K9" s="562"/>
      <c r="L9" s="562"/>
      <c r="M9" s="562"/>
      <c r="N9" s="562"/>
      <c r="O9" s="562"/>
      <c r="P9" s="562"/>
      <c r="Q9" s="562"/>
      <c r="R9" s="562"/>
      <c r="S9" s="562"/>
      <c r="T9" s="562"/>
      <c r="U9" s="562"/>
      <c r="V9" s="562"/>
    </row>
    <row r="10" spans="2:22" s="245" customFormat="1" x14ac:dyDescent="0.2">
      <c r="C10" s="244" t="s">
        <v>436</v>
      </c>
      <c r="D10" s="245" t="s">
        <v>1212</v>
      </c>
    </row>
    <row r="11" spans="2:22" s="245" customFormat="1" x14ac:dyDescent="0.2">
      <c r="C11" s="244" t="s">
        <v>261</v>
      </c>
      <c r="D11" s="568" t="s">
        <v>654</v>
      </c>
      <c r="E11" s="568"/>
      <c r="F11" s="568"/>
      <c r="G11" s="568"/>
      <c r="H11" s="568"/>
      <c r="I11" s="568"/>
      <c r="J11" s="568"/>
      <c r="K11" s="568"/>
      <c r="L11" s="568"/>
      <c r="M11" s="568"/>
      <c r="N11" s="568"/>
      <c r="O11" s="568"/>
      <c r="P11" s="568"/>
      <c r="Q11" s="568"/>
      <c r="R11" s="568"/>
      <c r="S11" s="568"/>
      <c r="T11" s="568"/>
      <c r="U11" s="568"/>
      <c r="V11" s="568"/>
    </row>
    <row r="12" spans="2:22" s="245" customFormat="1" ht="12.75" customHeight="1" x14ac:dyDescent="0.2">
      <c r="B12" s="244"/>
      <c r="C12" s="244" t="s">
        <v>1144</v>
      </c>
      <c r="D12" s="562" t="s">
        <v>1147</v>
      </c>
      <c r="E12" s="562"/>
      <c r="F12" s="562"/>
      <c r="G12" s="562"/>
      <c r="H12" s="562"/>
      <c r="I12" s="562"/>
      <c r="J12" s="562"/>
      <c r="K12" s="562"/>
      <c r="L12" s="562"/>
      <c r="M12" s="562"/>
      <c r="N12" s="562"/>
      <c r="O12" s="562"/>
      <c r="P12" s="562"/>
      <c r="Q12" s="562"/>
      <c r="R12" s="562"/>
      <c r="S12" s="562"/>
      <c r="T12" s="562"/>
      <c r="U12" s="562"/>
      <c r="V12" s="562"/>
    </row>
    <row r="13" spans="2:22" s="245" customFormat="1" ht="12.75" customHeight="1" x14ac:dyDescent="0.2">
      <c r="B13" s="244"/>
      <c r="C13" s="244" t="s">
        <v>1146</v>
      </c>
      <c r="D13" s="562" t="s">
        <v>1148</v>
      </c>
      <c r="E13" s="562"/>
      <c r="F13" s="562"/>
      <c r="G13" s="562"/>
      <c r="H13" s="562"/>
      <c r="I13" s="562"/>
      <c r="J13" s="562"/>
      <c r="K13" s="562"/>
      <c r="L13" s="562"/>
      <c r="M13" s="562"/>
      <c r="N13" s="562"/>
      <c r="O13" s="562"/>
      <c r="P13" s="562"/>
      <c r="Q13" s="562"/>
      <c r="R13" s="562"/>
      <c r="S13" s="562"/>
      <c r="T13" s="562"/>
      <c r="U13" s="562"/>
      <c r="V13" s="562"/>
    </row>
    <row r="14" spans="2:22" s="247" customFormat="1" x14ac:dyDescent="0.2">
      <c r="B14" s="246"/>
      <c r="C14" s="246" t="s">
        <v>1145</v>
      </c>
      <c r="D14" s="562" t="s">
        <v>1209</v>
      </c>
      <c r="E14" s="562"/>
      <c r="F14" s="562"/>
      <c r="G14" s="562"/>
      <c r="H14" s="562"/>
      <c r="I14" s="562"/>
      <c r="J14" s="562"/>
      <c r="K14" s="562"/>
      <c r="L14" s="562"/>
      <c r="M14" s="562"/>
      <c r="N14" s="562"/>
      <c r="O14" s="562"/>
      <c r="P14" s="562"/>
      <c r="Q14" s="562"/>
      <c r="R14" s="562"/>
      <c r="S14" s="562"/>
      <c r="T14" s="562"/>
      <c r="U14" s="562"/>
      <c r="V14" s="562"/>
    </row>
    <row r="15" spans="2:22" s="247" customFormat="1" ht="13.15" customHeight="1" x14ac:dyDescent="0.2">
      <c r="B15" s="246"/>
      <c r="C15" s="246"/>
      <c r="D15" s="562" t="s">
        <v>1213</v>
      </c>
      <c r="E15" s="562"/>
      <c r="F15" s="562"/>
      <c r="G15" s="562"/>
      <c r="H15" s="562"/>
      <c r="I15" s="562"/>
      <c r="J15" s="562"/>
      <c r="K15" s="562"/>
      <c r="L15" s="562"/>
      <c r="M15" s="562"/>
      <c r="N15" s="562"/>
      <c r="O15" s="562"/>
      <c r="P15" s="562"/>
      <c r="Q15" s="562"/>
      <c r="R15" s="562"/>
      <c r="S15" s="562"/>
      <c r="T15" s="562"/>
      <c r="U15" s="562"/>
      <c r="V15" s="562"/>
    </row>
    <row r="16" spans="2:22" s="245" customFormat="1" ht="12.75" customHeight="1" x14ac:dyDescent="0.2">
      <c r="B16" s="244"/>
      <c r="C16" s="244" t="s">
        <v>1149</v>
      </c>
      <c r="D16" s="562" t="s">
        <v>1152</v>
      </c>
      <c r="E16" s="562"/>
      <c r="F16" s="562"/>
      <c r="G16" s="562"/>
      <c r="H16" s="562"/>
      <c r="I16" s="562"/>
      <c r="J16" s="562"/>
      <c r="K16" s="562"/>
      <c r="L16" s="562"/>
      <c r="M16" s="562"/>
      <c r="N16" s="562"/>
      <c r="O16" s="562"/>
      <c r="P16" s="562"/>
      <c r="Q16" s="562"/>
      <c r="R16" s="562"/>
      <c r="S16" s="562"/>
      <c r="T16" s="562"/>
      <c r="U16" s="562"/>
      <c r="V16" s="562"/>
    </row>
    <row r="17" spans="2:22" s="245" customFormat="1" ht="12.75" customHeight="1" x14ac:dyDescent="0.2">
      <c r="B17" s="244"/>
      <c r="C17" s="244" t="s">
        <v>1151</v>
      </c>
      <c r="D17" s="562" t="s">
        <v>1153</v>
      </c>
      <c r="E17" s="562"/>
      <c r="F17" s="562"/>
      <c r="G17" s="562"/>
      <c r="H17" s="562"/>
      <c r="I17" s="562"/>
      <c r="J17" s="562"/>
      <c r="K17" s="562"/>
      <c r="L17" s="562"/>
      <c r="M17" s="562"/>
      <c r="N17" s="562"/>
      <c r="O17" s="562"/>
      <c r="P17" s="562"/>
      <c r="Q17" s="562"/>
      <c r="R17" s="562"/>
      <c r="S17" s="562"/>
      <c r="T17" s="562"/>
      <c r="U17" s="562"/>
      <c r="V17" s="562"/>
    </row>
    <row r="18" spans="2:22" s="245" customFormat="1" ht="12.75" customHeight="1" x14ac:dyDescent="0.2">
      <c r="B18" s="244"/>
      <c r="C18" s="244" t="s">
        <v>1150</v>
      </c>
      <c r="D18" s="562" t="s">
        <v>1154</v>
      </c>
      <c r="E18" s="562"/>
      <c r="F18" s="562"/>
      <c r="G18" s="562"/>
      <c r="H18" s="562"/>
      <c r="I18" s="562"/>
      <c r="J18" s="562"/>
      <c r="K18" s="562"/>
      <c r="L18" s="562"/>
      <c r="M18" s="562"/>
      <c r="N18" s="562"/>
      <c r="O18" s="562"/>
      <c r="P18" s="562"/>
      <c r="Q18" s="562"/>
      <c r="R18" s="562"/>
      <c r="S18" s="562"/>
      <c r="T18" s="562"/>
      <c r="U18" s="562"/>
      <c r="V18" s="562"/>
    </row>
    <row r="19" spans="2:22" s="247" customFormat="1" ht="13.15" customHeight="1" x14ac:dyDescent="0.2">
      <c r="B19" s="246"/>
      <c r="C19" s="246"/>
      <c r="D19" s="562" t="s">
        <v>1214</v>
      </c>
      <c r="E19" s="562"/>
      <c r="F19" s="562"/>
      <c r="G19" s="562"/>
      <c r="H19" s="562"/>
      <c r="I19" s="562"/>
      <c r="J19" s="562"/>
      <c r="K19" s="562"/>
      <c r="L19" s="562"/>
      <c r="M19" s="562"/>
      <c r="N19" s="562"/>
      <c r="O19" s="562"/>
      <c r="P19" s="562"/>
      <c r="Q19" s="562"/>
      <c r="R19" s="562"/>
      <c r="S19" s="562"/>
      <c r="T19" s="562"/>
      <c r="U19" s="562"/>
      <c r="V19" s="562"/>
    </row>
    <row r="20" spans="2:22" s="245" customFormat="1" ht="12.75" customHeight="1" x14ac:dyDescent="0.2">
      <c r="B20" s="244"/>
      <c r="C20" s="244" t="s">
        <v>1156</v>
      </c>
      <c r="D20" s="562" t="s">
        <v>1157</v>
      </c>
      <c r="E20" s="562"/>
      <c r="F20" s="562"/>
      <c r="G20" s="562"/>
      <c r="H20" s="562"/>
      <c r="I20" s="562"/>
      <c r="J20" s="562"/>
      <c r="K20" s="562"/>
      <c r="L20" s="562"/>
      <c r="M20" s="562"/>
      <c r="N20" s="562"/>
      <c r="O20" s="562"/>
      <c r="P20" s="562"/>
      <c r="Q20" s="562"/>
      <c r="R20" s="562"/>
      <c r="S20" s="562"/>
      <c r="T20" s="562"/>
      <c r="U20" s="562"/>
      <c r="V20" s="562"/>
    </row>
    <row r="21" spans="2:22" s="245" customFormat="1" ht="12.75" customHeight="1" x14ac:dyDescent="0.2">
      <c r="B21" s="244"/>
      <c r="C21" s="244"/>
      <c r="D21" s="562" t="s">
        <v>1158</v>
      </c>
      <c r="E21" s="562"/>
      <c r="F21" s="562"/>
      <c r="G21" s="562"/>
      <c r="H21" s="562"/>
      <c r="I21" s="562"/>
      <c r="J21" s="562"/>
      <c r="K21" s="562"/>
      <c r="L21" s="562"/>
      <c r="M21" s="562"/>
      <c r="N21" s="562"/>
      <c r="O21" s="562"/>
      <c r="P21" s="562"/>
      <c r="Q21" s="562"/>
      <c r="R21" s="562"/>
      <c r="S21" s="562"/>
      <c r="T21" s="562"/>
      <c r="U21" s="562"/>
      <c r="V21" s="562"/>
    </row>
    <row r="22" spans="2:22" s="247" customFormat="1" ht="13.15" customHeight="1" x14ac:dyDescent="0.2">
      <c r="B22" s="246"/>
      <c r="C22" s="246"/>
      <c r="D22" s="562" t="s">
        <v>1215</v>
      </c>
      <c r="E22" s="562"/>
      <c r="F22" s="562"/>
      <c r="G22" s="562"/>
      <c r="H22" s="562"/>
      <c r="I22" s="562"/>
      <c r="J22" s="562"/>
      <c r="K22" s="562"/>
      <c r="L22" s="562"/>
      <c r="M22" s="562"/>
      <c r="N22" s="562"/>
      <c r="O22" s="562"/>
      <c r="P22" s="562"/>
      <c r="Q22" s="562"/>
      <c r="R22" s="562"/>
      <c r="S22" s="562"/>
      <c r="T22" s="562"/>
      <c r="U22" s="562"/>
      <c r="V22" s="562"/>
    </row>
    <row r="23" spans="2:22" s="245" customFormat="1" ht="12.75" customHeight="1" x14ac:dyDescent="0.2">
      <c r="B23" s="244"/>
      <c r="C23" s="244" t="s">
        <v>1155</v>
      </c>
      <c r="D23" s="562" t="s">
        <v>1157</v>
      </c>
      <c r="E23" s="562"/>
      <c r="F23" s="562"/>
      <c r="G23" s="562"/>
      <c r="H23" s="562"/>
      <c r="I23" s="562"/>
      <c r="J23" s="562"/>
      <c r="K23" s="562"/>
      <c r="L23" s="562"/>
      <c r="M23" s="562"/>
      <c r="N23" s="562"/>
      <c r="O23" s="562"/>
      <c r="P23" s="562"/>
      <c r="Q23" s="562"/>
      <c r="R23" s="562"/>
      <c r="S23" s="562"/>
      <c r="T23" s="562"/>
      <c r="U23" s="562"/>
      <c r="V23" s="562"/>
    </row>
    <row r="24" spans="2:22" s="245" customFormat="1" ht="12.75" customHeight="1" x14ac:dyDescent="0.2">
      <c r="B24" s="244"/>
      <c r="C24" s="244"/>
      <c r="D24" s="562" t="s">
        <v>1159</v>
      </c>
      <c r="E24" s="562"/>
      <c r="F24" s="562"/>
      <c r="G24" s="562"/>
      <c r="H24" s="562"/>
      <c r="I24" s="562"/>
      <c r="J24" s="562"/>
      <c r="K24" s="562"/>
      <c r="L24" s="562"/>
      <c r="M24" s="562"/>
      <c r="N24" s="562"/>
      <c r="O24" s="562"/>
      <c r="P24" s="562"/>
      <c r="Q24" s="562"/>
      <c r="R24" s="562"/>
      <c r="S24" s="562"/>
      <c r="T24" s="562"/>
      <c r="U24" s="562"/>
      <c r="V24" s="562"/>
    </row>
    <row r="25" spans="2:22" s="247" customFormat="1" ht="13.15" customHeight="1" x14ac:dyDescent="0.2">
      <c r="B25" s="246"/>
      <c r="C25" s="246"/>
      <c r="D25" s="562" t="s">
        <v>1216</v>
      </c>
      <c r="E25" s="562"/>
      <c r="F25" s="562"/>
      <c r="G25" s="562"/>
      <c r="H25" s="562"/>
      <c r="I25" s="562"/>
      <c r="J25" s="562"/>
      <c r="K25" s="562"/>
      <c r="L25" s="562"/>
      <c r="M25" s="562"/>
      <c r="N25" s="562"/>
      <c r="O25" s="562"/>
      <c r="P25" s="562"/>
      <c r="Q25" s="562"/>
      <c r="R25" s="562"/>
      <c r="S25" s="562"/>
      <c r="T25" s="562"/>
      <c r="U25" s="562"/>
      <c r="V25" s="562"/>
    </row>
    <row r="26" spans="2:22" s="245" customFormat="1" ht="12.75" customHeight="1" x14ac:dyDescent="0.2">
      <c r="B26" s="244"/>
      <c r="C26" s="244" t="s">
        <v>1160</v>
      </c>
      <c r="D26" s="562" t="s">
        <v>1161</v>
      </c>
      <c r="E26" s="562"/>
      <c r="F26" s="562"/>
      <c r="G26" s="562"/>
      <c r="H26" s="562"/>
      <c r="I26" s="562"/>
      <c r="J26" s="562"/>
      <c r="K26" s="562"/>
      <c r="L26" s="562"/>
      <c r="M26" s="562"/>
      <c r="N26" s="562"/>
      <c r="O26" s="562"/>
      <c r="P26" s="562"/>
      <c r="Q26" s="562"/>
      <c r="R26" s="562"/>
      <c r="S26" s="562"/>
      <c r="T26" s="562"/>
      <c r="U26" s="562"/>
      <c r="V26" s="562"/>
    </row>
    <row r="27" spans="2:22" s="245" customFormat="1" ht="12.75" customHeight="1" x14ac:dyDescent="0.2">
      <c r="B27" s="244"/>
      <c r="C27" s="244"/>
      <c r="D27" s="562" t="s">
        <v>1158</v>
      </c>
      <c r="E27" s="562"/>
      <c r="F27" s="562"/>
      <c r="G27" s="562"/>
      <c r="H27" s="562"/>
      <c r="I27" s="562"/>
      <c r="J27" s="562"/>
      <c r="K27" s="562"/>
      <c r="L27" s="562"/>
      <c r="M27" s="562"/>
      <c r="N27" s="562"/>
      <c r="O27" s="562"/>
      <c r="P27" s="562"/>
      <c r="Q27" s="562"/>
      <c r="R27" s="562"/>
      <c r="S27" s="562"/>
      <c r="T27" s="562"/>
      <c r="U27" s="562"/>
      <c r="V27" s="562"/>
    </row>
    <row r="28" spans="2:22" s="247" customFormat="1" ht="13.15" customHeight="1" x14ac:dyDescent="0.2">
      <c r="B28" s="246"/>
      <c r="C28" s="246"/>
      <c r="D28" s="562" t="s">
        <v>1217</v>
      </c>
      <c r="E28" s="562"/>
      <c r="F28" s="562"/>
      <c r="G28" s="562"/>
      <c r="H28" s="562"/>
      <c r="I28" s="562"/>
      <c r="J28" s="562"/>
      <c r="K28" s="562"/>
      <c r="L28" s="562"/>
      <c r="M28" s="562"/>
      <c r="N28" s="562"/>
      <c r="O28" s="562"/>
      <c r="P28" s="562"/>
      <c r="Q28" s="562"/>
      <c r="R28" s="562"/>
      <c r="S28" s="562"/>
      <c r="T28" s="562"/>
      <c r="U28" s="562"/>
      <c r="V28" s="562"/>
    </row>
    <row r="29" spans="2:22" s="245" customFormat="1" ht="12.75" customHeight="1" x14ac:dyDescent="0.2">
      <c r="B29" s="244"/>
      <c r="C29" s="244" t="s">
        <v>1162</v>
      </c>
      <c r="D29" s="562" t="s">
        <v>1161</v>
      </c>
      <c r="E29" s="562"/>
      <c r="F29" s="562"/>
      <c r="G29" s="562"/>
      <c r="H29" s="562"/>
      <c r="I29" s="562"/>
      <c r="J29" s="562"/>
      <c r="K29" s="562"/>
      <c r="L29" s="562"/>
      <c r="M29" s="562"/>
      <c r="N29" s="562"/>
      <c r="O29" s="562"/>
      <c r="P29" s="562"/>
      <c r="Q29" s="562"/>
      <c r="R29" s="562"/>
      <c r="S29" s="562"/>
      <c r="T29" s="562"/>
      <c r="U29" s="562"/>
      <c r="V29" s="562"/>
    </row>
    <row r="30" spans="2:22" s="245" customFormat="1" ht="12.75" customHeight="1" x14ac:dyDescent="0.2">
      <c r="B30" s="244"/>
      <c r="C30" s="244"/>
      <c r="D30" s="562" t="s">
        <v>1159</v>
      </c>
      <c r="E30" s="562"/>
      <c r="F30" s="562"/>
      <c r="G30" s="562"/>
      <c r="H30" s="562"/>
      <c r="I30" s="562"/>
      <c r="J30" s="562"/>
      <c r="K30" s="562"/>
      <c r="L30" s="562"/>
      <c r="M30" s="562"/>
      <c r="N30" s="562"/>
      <c r="O30" s="562"/>
      <c r="P30" s="562"/>
      <c r="Q30" s="562"/>
      <c r="R30" s="562"/>
      <c r="S30" s="562"/>
      <c r="T30" s="562"/>
      <c r="U30" s="562"/>
      <c r="V30" s="562"/>
    </row>
    <row r="31" spans="2:22" s="247" customFormat="1" ht="13.15" customHeight="1" x14ac:dyDescent="0.2">
      <c r="B31" s="246"/>
      <c r="C31" s="246"/>
      <c r="D31" s="562" t="s">
        <v>1218</v>
      </c>
      <c r="E31" s="562"/>
      <c r="F31" s="562"/>
      <c r="G31" s="562"/>
      <c r="H31" s="562"/>
      <c r="I31" s="562"/>
      <c r="J31" s="562"/>
      <c r="K31" s="562"/>
      <c r="L31" s="562"/>
      <c r="M31" s="562"/>
      <c r="N31" s="562"/>
      <c r="O31" s="562"/>
      <c r="P31" s="562"/>
      <c r="Q31" s="562"/>
      <c r="R31" s="562"/>
      <c r="S31" s="562"/>
      <c r="T31" s="562"/>
      <c r="U31" s="562"/>
      <c r="V31" s="562"/>
    </row>
    <row r="32" spans="2:22" s="245" customFormat="1" ht="12.75" customHeight="1" x14ac:dyDescent="0.2">
      <c r="B32" s="244"/>
      <c r="C32" s="244" t="s">
        <v>1163</v>
      </c>
      <c r="D32" s="562" t="s">
        <v>1164</v>
      </c>
      <c r="E32" s="562"/>
      <c r="F32" s="562"/>
      <c r="G32" s="562"/>
      <c r="H32" s="562"/>
      <c r="I32" s="562"/>
      <c r="J32" s="562"/>
      <c r="K32" s="562"/>
      <c r="L32" s="562"/>
      <c r="M32" s="562"/>
      <c r="N32" s="562"/>
      <c r="O32" s="562"/>
      <c r="P32" s="562"/>
      <c r="Q32" s="562"/>
      <c r="R32" s="562"/>
      <c r="S32" s="562"/>
      <c r="T32" s="562"/>
      <c r="U32" s="562"/>
      <c r="V32" s="562"/>
    </row>
    <row r="33" spans="2:22" s="245" customFormat="1" ht="12.75" customHeight="1" x14ac:dyDescent="0.2">
      <c r="B33" s="244"/>
      <c r="C33" s="244"/>
      <c r="D33" s="562" t="s">
        <v>1165</v>
      </c>
      <c r="E33" s="562"/>
      <c r="F33" s="562"/>
      <c r="G33" s="562"/>
      <c r="H33" s="562"/>
      <c r="I33" s="562"/>
      <c r="J33" s="562"/>
      <c r="K33" s="562"/>
      <c r="L33" s="562"/>
      <c r="M33" s="562"/>
      <c r="N33" s="562"/>
      <c r="O33" s="562"/>
      <c r="P33" s="562"/>
      <c r="Q33" s="562"/>
      <c r="R33" s="562"/>
      <c r="S33" s="562"/>
      <c r="T33" s="562"/>
      <c r="U33" s="562"/>
      <c r="V33" s="562"/>
    </row>
    <row r="34" spans="2:22" s="247" customFormat="1" ht="13.15" customHeight="1" x14ac:dyDescent="0.2">
      <c r="B34" s="246"/>
      <c r="C34" s="246"/>
      <c r="D34" s="562" t="s">
        <v>1219</v>
      </c>
      <c r="E34" s="562"/>
      <c r="F34" s="562"/>
      <c r="G34" s="562"/>
      <c r="H34" s="562"/>
      <c r="I34" s="562"/>
      <c r="J34" s="562"/>
      <c r="K34" s="562"/>
      <c r="L34" s="562"/>
      <c r="M34" s="562"/>
      <c r="N34" s="562"/>
      <c r="O34" s="562"/>
      <c r="P34" s="562"/>
      <c r="Q34" s="562"/>
      <c r="R34" s="562"/>
      <c r="S34" s="562"/>
      <c r="T34" s="562"/>
      <c r="U34" s="562"/>
      <c r="V34" s="562"/>
    </row>
    <row r="35" spans="2:22" s="245" customFormat="1" x14ac:dyDescent="0.2"/>
    <row r="36" spans="2:22" s="245" customFormat="1" ht="40.5" customHeight="1" x14ac:dyDescent="0.2">
      <c r="B36" s="256" t="s">
        <v>649</v>
      </c>
      <c r="D36" s="565" t="s">
        <v>1220</v>
      </c>
      <c r="E36" s="565"/>
      <c r="F36" s="565"/>
      <c r="G36" s="565"/>
      <c r="H36" s="565"/>
      <c r="I36" s="565"/>
      <c r="J36" s="565"/>
      <c r="K36" s="565"/>
      <c r="L36" s="565"/>
      <c r="M36" s="565"/>
      <c r="N36" s="565"/>
      <c r="O36" s="565"/>
      <c r="P36" s="565"/>
      <c r="Q36" s="565"/>
      <c r="R36" s="565"/>
      <c r="S36" s="565"/>
      <c r="T36" s="565"/>
      <c r="U36" s="565"/>
      <c r="V36" s="565"/>
    </row>
    <row r="38" spans="2:22" ht="13.5" thickBot="1" x14ac:dyDescent="0.25">
      <c r="D38" s="563" t="s">
        <v>438</v>
      </c>
      <c r="E38" s="564"/>
      <c r="F38" s="564"/>
      <c r="G38" s="564"/>
      <c r="H38" s="564"/>
      <c r="I38" s="564"/>
      <c r="J38" s="564"/>
      <c r="K38" s="564"/>
      <c r="L38" s="564"/>
      <c r="M38" s="564"/>
      <c r="N38" s="564"/>
      <c r="O38" s="564"/>
      <c r="P38" s="564"/>
      <c r="Q38" s="564"/>
      <c r="R38" s="564"/>
      <c r="S38" s="564"/>
      <c r="T38" s="564"/>
    </row>
    <row r="39" spans="2:22" ht="13.5" thickBot="1" x14ac:dyDescent="0.25">
      <c r="D39" s="248"/>
      <c r="E39" s="249" t="s">
        <v>439</v>
      </c>
      <c r="F39" s="249" t="s">
        <v>440</v>
      </c>
      <c r="G39" s="249" t="s">
        <v>441</v>
      </c>
      <c r="H39" s="249" t="s">
        <v>442</v>
      </c>
      <c r="I39" s="249" t="s">
        <v>443</v>
      </c>
      <c r="J39" s="249" t="s">
        <v>444</v>
      </c>
      <c r="K39" s="249" t="s">
        <v>445</v>
      </c>
      <c r="L39" s="249" t="s">
        <v>446</v>
      </c>
      <c r="M39" s="249" t="s">
        <v>447</v>
      </c>
      <c r="N39" s="249" t="s">
        <v>448</v>
      </c>
      <c r="O39" s="249" t="s">
        <v>449</v>
      </c>
      <c r="P39" s="249" t="s">
        <v>450</v>
      </c>
      <c r="Q39" s="249" t="s">
        <v>451</v>
      </c>
      <c r="R39" s="249" t="s">
        <v>452</v>
      </c>
      <c r="S39" s="249" t="s">
        <v>453</v>
      </c>
      <c r="T39" s="249" t="s">
        <v>454</v>
      </c>
    </row>
    <row r="40" spans="2:22" ht="13.5" thickBot="1" x14ac:dyDescent="0.25">
      <c r="D40" s="250" t="s">
        <v>455</v>
      </c>
      <c r="E40" s="251"/>
      <c r="F40" s="251"/>
      <c r="G40" s="251"/>
      <c r="H40" s="251"/>
      <c r="I40" s="251"/>
      <c r="J40" s="251"/>
      <c r="K40" s="251"/>
      <c r="L40" s="251"/>
      <c r="M40" s="251"/>
      <c r="N40" s="251"/>
      <c r="O40" s="252" t="s">
        <v>456</v>
      </c>
      <c r="P40" s="251"/>
      <c r="Q40" s="251"/>
      <c r="R40" s="252" t="s">
        <v>457</v>
      </c>
      <c r="S40" s="251"/>
      <c r="T40" s="251"/>
    </row>
    <row r="41" spans="2:22" ht="13.5" thickBot="1" x14ac:dyDescent="0.25">
      <c r="D41" s="250" t="s">
        <v>458</v>
      </c>
      <c r="E41" s="251"/>
      <c r="F41" s="251"/>
      <c r="G41" s="251"/>
      <c r="H41" s="251"/>
      <c r="I41" s="251"/>
      <c r="J41" s="251"/>
      <c r="K41" s="251"/>
      <c r="L41" s="251"/>
      <c r="M41" s="251"/>
      <c r="N41" s="251"/>
      <c r="O41" s="251"/>
      <c r="P41" s="251"/>
      <c r="Q41" s="251"/>
      <c r="R41" s="251"/>
      <c r="S41" s="251"/>
      <c r="T41" s="251"/>
    </row>
    <row r="42" spans="2:22" ht="13.5" thickBot="1" x14ac:dyDescent="0.25">
      <c r="D42" s="250" t="s">
        <v>459</v>
      </c>
      <c r="E42" s="252" t="s">
        <v>460</v>
      </c>
      <c r="F42" s="253" t="s">
        <v>461</v>
      </c>
      <c r="G42" s="253" t="s">
        <v>462</v>
      </c>
      <c r="H42" s="253" t="s">
        <v>463</v>
      </c>
      <c r="I42" s="253" t="s">
        <v>464</v>
      </c>
      <c r="J42" s="253" t="s">
        <v>465</v>
      </c>
      <c r="K42" s="253" t="s">
        <v>466</v>
      </c>
      <c r="L42" s="253" t="s">
        <v>467</v>
      </c>
      <c r="M42" s="253" t="s">
        <v>468</v>
      </c>
      <c r="N42" s="253" t="s">
        <v>469</v>
      </c>
      <c r="O42" s="253" t="s">
        <v>470</v>
      </c>
      <c r="P42" s="253" t="s">
        <v>471</v>
      </c>
      <c r="Q42" s="253" t="s">
        <v>472</v>
      </c>
      <c r="R42" s="253" t="s">
        <v>473</v>
      </c>
      <c r="S42" s="253" t="s">
        <v>474</v>
      </c>
      <c r="T42" s="253" t="s">
        <v>475</v>
      </c>
    </row>
    <row r="43" spans="2:22" ht="13.5" thickBot="1" x14ac:dyDescent="0.25">
      <c r="D43" s="250" t="s">
        <v>476</v>
      </c>
      <c r="E43" s="253">
        <v>0</v>
      </c>
      <c r="F43" s="253">
        <v>1</v>
      </c>
      <c r="G43" s="253">
        <v>2</v>
      </c>
      <c r="H43" s="253">
        <v>3</v>
      </c>
      <c r="I43" s="253">
        <v>4</v>
      </c>
      <c r="J43" s="253">
        <v>5</v>
      </c>
      <c r="K43" s="253">
        <v>6</v>
      </c>
      <c r="L43" s="253">
        <v>7</v>
      </c>
      <c r="M43" s="253">
        <v>8</v>
      </c>
      <c r="N43" s="253">
        <v>9</v>
      </c>
      <c r="O43" s="253" t="s">
        <v>477</v>
      </c>
      <c r="P43" s="253" t="s">
        <v>478</v>
      </c>
      <c r="Q43" s="253" t="s">
        <v>479</v>
      </c>
      <c r="R43" s="253" t="s">
        <v>480</v>
      </c>
      <c r="S43" s="253" t="s">
        <v>481</v>
      </c>
      <c r="T43" s="253" t="s">
        <v>482</v>
      </c>
    </row>
    <row r="44" spans="2:22" ht="13.5" thickBot="1" x14ac:dyDescent="0.25">
      <c r="D44" s="250" t="s">
        <v>483</v>
      </c>
      <c r="E44" s="253" t="s">
        <v>484</v>
      </c>
      <c r="F44" s="253" t="s">
        <v>485</v>
      </c>
      <c r="G44" s="253" t="s">
        <v>486</v>
      </c>
      <c r="H44" s="253" t="s">
        <v>487</v>
      </c>
      <c r="I44" s="253" t="s">
        <v>69</v>
      </c>
      <c r="J44" s="253" t="s">
        <v>488</v>
      </c>
      <c r="K44" s="253" t="s">
        <v>489</v>
      </c>
      <c r="L44" s="253" t="s">
        <v>490</v>
      </c>
      <c r="M44" s="253" t="s">
        <v>491</v>
      </c>
      <c r="N44" s="253" t="s">
        <v>492</v>
      </c>
      <c r="O44" s="253" t="s">
        <v>493</v>
      </c>
      <c r="P44" s="253" t="s">
        <v>494</v>
      </c>
      <c r="Q44" s="253" t="s">
        <v>495</v>
      </c>
      <c r="R44" s="253" t="s">
        <v>496</v>
      </c>
      <c r="S44" s="253" t="s">
        <v>497</v>
      </c>
      <c r="T44" s="253" t="s">
        <v>415</v>
      </c>
    </row>
    <row r="45" spans="2:22" ht="13.5" thickBot="1" x14ac:dyDescent="0.25">
      <c r="D45" s="250" t="s">
        <v>498</v>
      </c>
      <c r="E45" s="253" t="s">
        <v>499</v>
      </c>
      <c r="F45" s="253" t="s">
        <v>500</v>
      </c>
      <c r="G45" s="253" t="s">
        <v>414</v>
      </c>
      <c r="H45" s="253" t="s">
        <v>501</v>
      </c>
      <c r="I45" s="253" t="s">
        <v>502</v>
      </c>
      <c r="J45" s="253" t="s">
        <v>503</v>
      </c>
      <c r="K45" s="253" t="s">
        <v>504</v>
      </c>
      <c r="L45" s="253" t="s">
        <v>505</v>
      </c>
      <c r="M45" s="253" t="s">
        <v>506</v>
      </c>
      <c r="N45" s="253" t="s">
        <v>507</v>
      </c>
      <c r="O45" s="253" t="s">
        <v>508</v>
      </c>
      <c r="P45" s="253" t="s">
        <v>509</v>
      </c>
      <c r="Q45" s="253" t="s">
        <v>510</v>
      </c>
      <c r="R45" s="253" t="s">
        <v>511</v>
      </c>
      <c r="S45" s="253" t="s">
        <v>512</v>
      </c>
      <c r="T45" s="253" t="s">
        <v>513</v>
      </c>
    </row>
    <row r="46" spans="2:22" ht="13.5" thickBot="1" x14ac:dyDescent="0.25">
      <c r="D46" s="250" t="s">
        <v>514</v>
      </c>
      <c r="E46" s="253" t="s">
        <v>515</v>
      </c>
      <c r="F46" s="253" t="s">
        <v>435</v>
      </c>
      <c r="G46" s="253" t="s">
        <v>516</v>
      </c>
      <c r="H46" s="253" t="s">
        <v>517</v>
      </c>
      <c r="I46" s="253" t="s">
        <v>518</v>
      </c>
      <c r="J46" s="253" t="s">
        <v>519</v>
      </c>
      <c r="K46" s="253" t="s">
        <v>520</v>
      </c>
      <c r="L46" s="253" t="s">
        <v>521</v>
      </c>
      <c r="M46" s="253" t="s">
        <v>522</v>
      </c>
      <c r="N46" s="253" t="s">
        <v>523</v>
      </c>
      <c r="O46" s="253" t="s">
        <v>524</v>
      </c>
      <c r="P46" s="253" t="s">
        <v>525</v>
      </c>
      <c r="Q46" s="253" t="s">
        <v>526</v>
      </c>
      <c r="R46" s="253" t="s">
        <v>527</v>
      </c>
      <c r="S46" s="253" t="s">
        <v>261</v>
      </c>
      <c r="T46" s="253" t="s">
        <v>528</v>
      </c>
    </row>
    <row r="47" spans="2:22" ht="13.5" thickBot="1" x14ac:dyDescent="0.25">
      <c r="D47" s="250" t="s">
        <v>529</v>
      </c>
      <c r="E47" s="253" t="s">
        <v>530</v>
      </c>
      <c r="F47" s="253" t="s">
        <v>531</v>
      </c>
      <c r="G47" s="253" t="s">
        <v>532</v>
      </c>
      <c r="H47" s="253" t="s">
        <v>533</v>
      </c>
      <c r="I47" s="253" t="s">
        <v>534</v>
      </c>
      <c r="J47" s="253" t="s">
        <v>535</v>
      </c>
      <c r="K47" s="253" t="s">
        <v>536</v>
      </c>
      <c r="L47" s="253" t="s">
        <v>537</v>
      </c>
      <c r="M47" s="253" t="s">
        <v>538</v>
      </c>
      <c r="N47" s="253" t="s">
        <v>539</v>
      </c>
      <c r="O47" s="253" t="s">
        <v>540</v>
      </c>
      <c r="P47" s="253" t="s">
        <v>541</v>
      </c>
      <c r="Q47" s="253" t="s">
        <v>542</v>
      </c>
      <c r="R47" s="253" t="s">
        <v>543</v>
      </c>
      <c r="S47" s="253" t="s">
        <v>544</v>
      </c>
      <c r="T47" s="254"/>
    </row>
    <row r="48" spans="2:22" ht="13.5" thickBot="1" x14ac:dyDescent="0.25">
      <c r="D48" s="250" t="s">
        <v>545</v>
      </c>
      <c r="E48" s="254"/>
      <c r="F48" s="254"/>
      <c r="G48" s="254"/>
      <c r="H48" s="254"/>
      <c r="I48" s="254"/>
      <c r="J48" s="254"/>
      <c r="K48" s="254"/>
      <c r="L48" s="254"/>
      <c r="M48" s="254"/>
      <c r="N48" s="254"/>
      <c r="O48" s="254"/>
      <c r="P48" s="254"/>
      <c r="Q48" s="254"/>
      <c r="R48" s="254"/>
      <c r="S48" s="254"/>
      <c r="T48" s="254"/>
    </row>
    <row r="49" spans="4:20" ht="13.5" thickBot="1" x14ac:dyDescent="0.25">
      <c r="D49" s="250" t="s">
        <v>546</v>
      </c>
      <c r="E49" s="254"/>
      <c r="F49" s="254"/>
      <c r="G49" s="254"/>
      <c r="H49" s="254"/>
      <c r="I49" s="254"/>
      <c r="J49" s="254"/>
      <c r="K49" s="254"/>
      <c r="L49" s="254"/>
      <c r="M49" s="254"/>
      <c r="N49" s="254"/>
      <c r="O49" s="254"/>
      <c r="P49" s="254"/>
      <c r="Q49" s="254"/>
      <c r="R49" s="254"/>
      <c r="S49" s="254"/>
      <c r="T49" s="254"/>
    </row>
    <row r="50" spans="4:20" ht="13.5" thickBot="1" x14ac:dyDescent="0.25">
      <c r="D50" s="250" t="s">
        <v>547</v>
      </c>
      <c r="E50" s="254"/>
      <c r="F50" s="253" t="s">
        <v>548</v>
      </c>
      <c r="G50" s="253" t="s">
        <v>549</v>
      </c>
      <c r="H50" s="253" t="s">
        <v>550</v>
      </c>
      <c r="I50" s="253" t="s">
        <v>551</v>
      </c>
      <c r="J50" s="253" t="s">
        <v>552</v>
      </c>
      <c r="K50" s="253" t="s">
        <v>553</v>
      </c>
      <c r="L50" s="253" t="s">
        <v>554</v>
      </c>
      <c r="M50" s="253" t="s">
        <v>555</v>
      </c>
      <c r="N50" s="253" t="s">
        <v>556</v>
      </c>
      <c r="O50" s="253" t="s">
        <v>557</v>
      </c>
      <c r="P50" s="253" t="s">
        <v>558</v>
      </c>
      <c r="Q50" s="253" t="s">
        <v>559</v>
      </c>
      <c r="R50" s="254"/>
      <c r="S50" s="253" t="s">
        <v>560</v>
      </c>
      <c r="T50" s="253" t="s">
        <v>561</v>
      </c>
    </row>
    <row r="51" spans="4:20" ht="13.5" thickBot="1" x14ac:dyDescent="0.25">
      <c r="D51" s="250" t="s">
        <v>562</v>
      </c>
      <c r="E51" s="253" t="s">
        <v>563</v>
      </c>
      <c r="F51" s="253" t="s">
        <v>564</v>
      </c>
      <c r="G51" s="253" t="s">
        <v>565</v>
      </c>
      <c r="H51" s="253" t="s">
        <v>566</v>
      </c>
      <c r="I51" s="253" t="s">
        <v>567</v>
      </c>
      <c r="J51" s="253" t="s">
        <v>568</v>
      </c>
      <c r="K51" s="253" t="s">
        <v>569</v>
      </c>
      <c r="L51" s="253" t="s">
        <v>570</v>
      </c>
      <c r="M51" s="253" t="s">
        <v>571</v>
      </c>
      <c r="N51" s="253" t="s">
        <v>572</v>
      </c>
      <c r="O51" s="253" t="s">
        <v>573</v>
      </c>
      <c r="P51" s="253" t="s">
        <v>574</v>
      </c>
      <c r="Q51" s="253" t="s">
        <v>575</v>
      </c>
      <c r="R51" s="253" t="s">
        <v>576</v>
      </c>
      <c r="S51" s="253" t="s">
        <v>577</v>
      </c>
      <c r="T51" s="253" t="s">
        <v>578</v>
      </c>
    </row>
    <row r="52" spans="4:20" ht="13.5" thickBot="1" x14ac:dyDescent="0.25">
      <c r="D52" s="250" t="s">
        <v>579</v>
      </c>
      <c r="E52" s="253" t="s">
        <v>580</v>
      </c>
      <c r="F52" s="253" t="s">
        <v>581</v>
      </c>
      <c r="G52" s="253" t="s">
        <v>582</v>
      </c>
      <c r="H52" s="253" t="s">
        <v>583</v>
      </c>
      <c r="I52" s="253" t="s">
        <v>584</v>
      </c>
      <c r="J52" s="253" t="s">
        <v>585</v>
      </c>
      <c r="K52" s="253" t="s">
        <v>586</v>
      </c>
      <c r="L52" s="253" t="s">
        <v>587</v>
      </c>
      <c r="M52" s="253" t="s">
        <v>588</v>
      </c>
      <c r="N52" s="253" t="s">
        <v>589</v>
      </c>
      <c r="O52" s="253" t="s">
        <v>590</v>
      </c>
      <c r="P52" s="253" t="s">
        <v>591</v>
      </c>
      <c r="Q52" s="253" t="s">
        <v>592</v>
      </c>
      <c r="R52" s="253" t="s">
        <v>593</v>
      </c>
      <c r="S52" s="253" t="s">
        <v>594</v>
      </c>
      <c r="T52" s="253" t="s">
        <v>595</v>
      </c>
    </row>
    <row r="53" spans="4:20" ht="13.5" thickBot="1" x14ac:dyDescent="0.25">
      <c r="D53" s="250" t="s">
        <v>596</v>
      </c>
      <c r="E53" s="253" t="s">
        <v>597</v>
      </c>
      <c r="F53" s="253" t="s">
        <v>598</v>
      </c>
      <c r="G53" s="253" t="s">
        <v>599</v>
      </c>
      <c r="H53" s="253" t="s">
        <v>600</v>
      </c>
      <c r="I53" s="253" t="s">
        <v>601</v>
      </c>
      <c r="J53" s="253" t="s">
        <v>602</v>
      </c>
      <c r="K53" s="253" t="s">
        <v>603</v>
      </c>
      <c r="L53" s="253" t="s">
        <v>604</v>
      </c>
      <c r="M53" s="253" t="s">
        <v>605</v>
      </c>
      <c r="N53" s="253" t="s">
        <v>606</v>
      </c>
      <c r="O53" s="253" t="s">
        <v>607</v>
      </c>
      <c r="P53" s="253" t="s">
        <v>608</v>
      </c>
      <c r="Q53" s="253" t="s">
        <v>609</v>
      </c>
      <c r="R53" s="253" t="s">
        <v>610</v>
      </c>
      <c r="S53" s="253" t="s">
        <v>611</v>
      </c>
      <c r="T53" s="253" t="s">
        <v>612</v>
      </c>
    </row>
    <row r="54" spans="4:20" ht="13.5" thickBot="1" x14ac:dyDescent="0.25">
      <c r="D54" s="250" t="s">
        <v>613</v>
      </c>
      <c r="E54" s="253" t="s">
        <v>614</v>
      </c>
      <c r="F54" s="253" t="s">
        <v>615</v>
      </c>
      <c r="G54" s="253" t="s">
        <v>616</v>
      </c>
      <c r="H54" s="253" t="s">
        <v>617</v>
      </c>
      <c r="I54" s="253" t="s">
        <v>618</v>
      </c>
      <c r="J54" s="253" t="s">
        <v>619</v>
      </c>
      <c r="K54" s="253" t="s">
        <v>620</v>
      </c>
      <c r="L54" s="253" t="s">
        <v>621</v>
      </c>
      <c r="M54" s="253" t="s">
        <v>622</v>
      </c>
      <c r="N54" s="253" t="s">
        <v>623</v>
      </c>
      <c r="O54" s="253" t="s">
        <v>488</v>
      </c>
      <c r="P54" s="253" t="s">
        <v>624</v>
      </c>
      <c r="Q54" s="253" t="s">
        <v>625</v>
      </c>
      <c r="R54" s="253" t="s">
        <v>626</v>
      </c>
      <c r="S54" s="253" t="s">
        <v>627</v>
      </c>
      <c r="T54" s="253" t="s">
        <v>628</v>
      </c>
    </row>
    <row r="55" spans="4:20" ht="13.5" thickBot="1" x14ac:dyDescent="0.25">
      <c r="D55" s="250" t="s">
        <v>629</v>
      </c>
      <c r="E55" s="253" t="s">
        <v>630</v>
      </c>
      <c r="F55" s="253" t="s">
        <v>631</v>
      </c>
      <c r="G55" s="253" t="s">
        <v>632</v>
      </c>
      <c r="H55" s="253" t="s">
        <v>633</v>
      </c>
      <c r="I55" s="253" t="s">
        <v>634</v>
      </c>
      <c r="J55" s="253" t="s">
        <v>635</v>
      </c>
      <c r="K55" s="253" t="s">
        <v>636</v>
      </c>
      <c r="L55" s="253" t="s">
        <v>637</v>
      </c>
      <c r="M55" s="253" t="s">
        <v>638</v>
      </c>
      <c r="N55" s="253" t="s">
        <v>639</v>
      </c>
      <c r="O55" s="253" t="s">
        <v>503</v>
      </c>
      <c r="P55" s="253" t="s">
        <v>640</v>
      </c>
      <c r="Q55" s="253" t="s">
        <v>641</v>
      </c>
      <c r="R55" s="253" t="s">
        <v>642</v>
      </c>
      <c r="S55" s="253" t="s">
        <v>643</v>
      </c>
      <c r="T55" s="253" t="s">
        <v>644</v>
      </c>
    </row>
  </sheetData>
  <mergeCells count="32">
    <mergeCell ref="E2:V2"/>
    <mergeCell ref="E3:V3"/>
    <mergeCell ref="D12:V12"/>
    <mergeCell ref="D5:V5"/>
    <mergeCell ref="D6:V6"/>
    <mergeCell ref="D7:V7"/>
    <mergeCell ref="D9:V9"/>
    <mergeCell ref="D11:V11"/>
    <mergeCell ref="D38:T38"/>
    <mergeCell ref="D14:V14"/>
    <mergeCell ref="D13:V13"/>
    <mergeCell ref="D16:V16"/>
    <mergeCell ref="D18:V18"/>
    <mergeCell ref="D17:V17"/>
    <mergeCell ref="D36:V36"/>
    <mergeCell ref="D20:V20"/>
    <mergeCell ref="D21:V21"/>
    <mergeCell ref="D34:V34"/>
    <mergeCell ref="D15:V15"/>
    <mergeCell ref="D19:V19"/>
    <mergeCell ref="D22:V22"/>
    <mergeCell ref="D25:V25"/>
    <mergeCell ref="D28:V28"/>
    <mergeCell ref="D30:V30"/>
    <mergeCell ref="D32:V32"/>
    <mergeCell ref="D33:V33"/>
    <mergeCell ref="D23:V23"/>
    <mergeCell ref="D24:V24"/>
    <mergeCell ref="D26:V26"/>
    <mergeCell ref="D27:V27"/>
    <mergeCell ref="D29:V29"/>
    <mergeCell ref="D31:V31"/>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R852"/>
  <sheetViews>
    <sheetView showGridLines="0" zoomScaleNormal="100" workbookViewId="0">
      <pane ySplit="6" topLeftCell="A7" activePane="bottomLeft" state="frozenSplit"/>
      <selection pane="bottomLeft" activeCell="P609" sqref="P609"/>
    </sheetView>
  </sheetViews>
  <sheetFormatPr baseColWidth="10" defaultColWidth="11.42578125" defaultRowHeight="12.75" outlineLevelRow="2" outlineLevelCol="1" x14ac:dyDescent="0.2"/>
  <cols>
    <col min="1" max="1" width="2" style="2" customWidth="1"/>
    <col min="2" max="2" width="2.85546875" style="2" customWidth="1" outlineLevel="1"/>
    <col min="3" max="3" width="36.42578125" style="2" bestFit="1" customWidth="1" outlineLevel="1"/>
    <col min="4" max="4" width="7.42578125" style="2" bestFit="1" customWidth="1"/>
    <col min="5" max="5" width="2.42578125" style="2" bestFit="1" customWidth="1"/>
    <col min="6" max="6" width="3.28515625" style="2" bestFit="1" customWidth="1"/>
    <col min="7" max="7" width="7.5703125" style="2" bestFit="1" customWidth="1"/>
    <col min="8" max="8" width="44.42578125" style="2" bestFit="1" customWidth="1"/>
    <col min="9" max="9" width="6.140625" style="2" bestFit="1" customWidth="1"/>
    <col min="10" max="10" width="2.7109375" style="2" bestFit="1" customWidth="1"/>
    <col min="11" max="11" width="3.85546875" style="171" bestFit="1" customWidth="1"/>
    <col min="12" max="12" width="4.85546875" style="171" bestFit="1" customWidth="1"/>
    <col min="13" max="13" width="65.140625" style="3" bestFit="1" customWidth="1"/>
    <col min="14" max="14" width="6.85546875" style="3" bestFit="1" customWidth="1"/>
    <col min="15" max="15" width="2.7109375" style="4" bestFit="1" customWidth="1"/>
    <col min="16" max="16" width="11.42578125" style="520"/>
    <col min="17" max="16384" width="11.42578125" style="2"/>
  </cols>
  <sheetData>
    <row r="1" spans="2:16" ht="6" customHeight="1" x14ac:dyDescent="0.2"/>
    <row r="2" spans="2:16" ht="13.5" customHeight="1" x14ac:dyDescent="0.2">
      <c r="D2" s="566" t="s">
        <v>1490</v>
      </c>
      <c r="E2" s="566"/>
      <c r="F2" s="566"/>
      <c r="G2" s="566"/>
      <c r="H2" s="566"/>
      <c r="I2" s="566"/>
      <c r="J2" s="566"/>
    </row>
    <row r="3" spans="2:16" ht="20.100000000000001" customHeight="1" thickBot="1" x14ac:dyDescent="0.25">
      <c r="D3" s="587" t="s">
        <v>953</v>
      </c>
      <c r="E3" s="587"/>
      <c r="F3" s="587"/>
      <c r="G3" s="587"/>
      <c r="H3" s="587"/>
      <c r="I3" s="587"/>
      <c r="J3" s="587"/>
    </row>
    <row r="4" spans="2:16" s="5" customFormat="1" ht="12" customHeight="1" thickBot="1" x14ac:dyDescent="0.25">
      <c r="B4" s="1"/>
      <c r="C4" s="1"/>
      <c r="D4" s="588" t="s">
        <v>6</v>
      </c>
      <c r="E4" s="589"/>
      <c r="F4" s="589"/>
      <c r="G4" s="589"/>
      <c r="H4" s="589"/>
      <c r="I4" s="589"/>
      <c r="J4" s="590"/>
      <c r="K4" s="584" t="s">
        <v>9</v>
      </c>
      <c r="L4" s="585"/>
      <c r="M4" s="585"/>
      <c r="N4" s="585"/>
      <c r="O4" s="586"/>
      <c r="P4" s="201"/>
    </row>
    <row r="5" spans="2:16" s="5" customFormat="1" ht="13.5" customHeight="1" thickBot="1" x14ac:dyDescent="0.25">
      <c r="B5" s="579" t="s">
        <v>302</v>
      </c>
      <c r="C5" s="580"/>
      <c r="D5" s="115" t="s">
        <v>1</v>
      </c>
      <c r="E5" s="116" t="s">
        <v>2</v>
      </c>
      <c r="F5" s="116" t="s">
        <v>3</v>
      </c>
      <c r="G5" s="117" t="s">
        <v>7</v>
      </c>
      <c r="H5" s="117" t="s">
        <v>4</v>
      </c>
      <c r="I5" s="118" t="s">
        <v>5</v>
      </c>
      <c r="J5" s="116" t="s">
        <v>8</v>
      </c>
      <c r="K5" s="115" t="s">
        <v>3</v>
      </c>
      <c r="L5" s="170" t="s">
        <v>353</v>
      </c>
      <c r="M5" s="123" t="s">
        <v>4</v>
      </c>
      <c r="N5" s="119" t="s">
        <v>5</v>
      </c>
      <c r="O5" s="120" t="s">
        <v>8</v>
      </c>
      <c r="P5" s="201"/>
    </row>
    <row r="6" spans="2:16" s="5" customFormat="1" ht="12" x14ac:dyDescent="0.2">
      <c r="D6" s="6"/>
      <c r="E6" s="7"/>
      <c r="F6" s="7"/>
      <c r="G6" s="8"/>
      <c r="H6" s="8"/>
      <c r="I6" s="8"/>
      <c r="J6" s="7"/>
      <c r="K6" s="6"/>
      <c r="L6" s="6"/>
      <c r="M6" s="8"/>
      <c r="N6" s="8"/>
      <c r="O6" s="7"/>
      <c r="P6" s="201"/>
    </row>
    <row r="7" spans="2:16" s="8" customFormat="1" ht="12.75" customHeight="1" x14ac:dyDescent="0.2">
      <c r="B7" s="122" t="s">
        <v>1128</v>
      </c>
      <c r="D7" s="6"/>
      <c r="E7" s="7"/>
      <c r="F7" s="7"/>
      <c r="G7" s="572" t="s">
        <v>1221</v>
      </c>
      <c r="H7" s="572"/>
      <c r="I7" s="572"/>
      <c r="J7" s="572"/>
      <c r="K7" s="169" t="s">
        <v>404</v>
      </c>
      <c r="L7" s="6"/>
      <c r="N7" s="7"/>
    </row>
    <row r="8" spans="2:16" s="5" customFormat="1" ht="13.5" outlineLevel="1" thickBot="1" x14ac:dyDescent="0.25">
      <c r="B8" s="87" t="s">
        <v>1128</v>
      </c>
      <c r="D8" s="6"/>
      <c r="E8" s="7"/>
      <c r="F8" s="7"/>
      <c r="G8" s="8"/>
      <c r="H8" s="8"/>
      <c r="I8" s="8"/>
      <c r="J8" s="7"/>
      <c r="K8" s="160"/>
      <c r="L8" s="6"/>
      <c r="M8" s="8"/>
      <c r="N8" s="8"/>
      <c r="O8" s="7"/>
      <c r="P8" s="201"/>
    </row>
    <row r="9" spans="2:16" ht="13.5" outlineLevel="1" collapsed="1" thickBot="1" x14ac:dyDescent="0.25">
      <c r="B9" s="87" t="s">
        <v>1128</v>
      </c>
      <c r="C9" s="9" t="s">
        <v>295</v>
      </c>
      <c r="D9" s="10" t="s">
        <v>10</v>
      </c>
      <c r="E9" s="483"/>
      <c r="F9" s="11">
        <v>0</v>
      </c>
      <c r="G9" s="569" t="s">
        <v>11</v>
      </c>
      <c r="H9" s="570"/>
      <c r="I9" s="570"/>
      <c r="J9" s="571"/>
      <c r="K9" s="594" t="s">
        <v>1354</v>
      </c>
      <c r="L9" s="595"/>
      <c r="M9" s="595"/>
      <c r="N9" s="596"/>
      <c r="O9" s="512" t="s">
        <v>414</v>
      </c>
    </row>
    <row r="10" spans="2:16" hidden="1" outlineLevel="2" x14ac:dyDescent="0.2">
      <c r="B10" s="87" t="s">
        <v>1128</v>
      </c>
      <c r="C10" s="12" t="s">
        <v>295</v>
      </c>
      <c r="D10" s="13" t="s">
        <v>10</v>
      </c>
      <c r="E10" s="14"/>
      <c r="F10" s="15">
        <v>0</v>
      </c>
      <c r="G10" s="16" t="s">
        <v>12</v>
      </c>
      <c r="H10" s="16" t="s">
        <v>13</v>
      </c>
      <c r="I10" s="16"/>
      <c r="J10" s="17" t="s">
        <v>414</v>
      </c>
      <c r="K10" s="172"/>
      <c r="L10" s="126"/>
      <c r="M10" s="126"/>
      <c r="N10" s="18"/>
      <c r="O10" s="263" t="s">
        <v>414</v>
      </c>
    </row>
    <row r="11" spans="2:16" hidden="1" outlineLevel="2" x14ac:dyDescent="0.2">
      <c r="B11" s="87" t="s">
        <v>1128</v>
      </c>
      <c r="C11" s="12" t="s">
        <v>295</v>
      </c>
      <c r="D11" s="13" t="s">
        <v>10</v>
      </c>
      <c r="E11" s="14"/>
      <c r="F11" s="15">
        <v>0</v>
      </c>
      <c r="G11" s="20" t="s">
        <v>14</v>
      </c>
      <c r="H11" s="20" t="s">
        <v>15</v>
      </c>
      <c r="I11" s="20" t="s">
        <v>16</v>
      </c>
      <c r="J11" s="21" t="s">
        <v>414</v>
      </c>
      <c r="K11" s="173"/>
      <c r="L11" s="129"/>
      <c r="M11" s="127" t="s">
        <v>314</v>
      </c>
      <c r="N11" s="25" t="s">
        <v>16</v>
      </c>
      <c r="O11" s="260" t="s">
        <v>414</v>
      </c>
    </row>
    <row r="12" spans="2:16" hidden="1" outlineLevel="2" x14ac:dyDescent="0.2">
      <c r="B12" s="87" t="s">
        <v>1128</v>
      </c>
      <c r="C12" s="12" t="s">
        <v>295</v>
      </c>
      <c r="D12" s="13" t="s">
        <v>10</v>
      </c>
      <c r="E12" s="14"/>
      <c r="F12" s="15">
        <v>0</v>
      </c>
      <c r="G12" s="20" t="s">
        <v>17</v>
      </c>
      <c r="H12" s="20" t="s">
        <v>18</v>
      </c>
      <c r="I12" s="20" t="s">
        <v>19</v>
      </c>
      <c r="J12" s="21" t="s">
        <v>414</v>
      </c>
      <c r="K12" s="173"/>
      <c r="L12" s="129"/>
      <c r="M12" s="127" t="str">
        <f>"1"</f>
        <v>1</v>
      </c>
      <c r="N12" s="25" t="s">
        <v>19</v>
      </c>
      <c r="O12" s="260" t="s">
        <v>414</v>
      </c>
    </row>
    <row r="13" spans="2:16" hidden="1" outlineLevel="2" x14ac:dyDescent="0.2">
      <c r="B13" s="87" t="s">
        <v>1128</v>
      </c>
      <c r="C13" s="12" t="s">
        <v>295</v>
      </c>
      <c r="D13" s="13" t="s">
        <v>10</v>
      </c>
      <c r="E13" s="14"/>
      <c r="F13" s="15">
        <v>0</v>
      </c>
      <c r="G13" s="16" t="s">
        <v>20</v>
      </c>
      <c r="H13" s="16" t="s">
        <v>21</v>
      </c>
      <c r="I13" s="16"/>
      <c r="J13" s="17" t="s">
        <v>414</v>
      </c>
      <c r="K13" s="174"/>
      <c r="L13" s="128"/>
      <c r="M13" s="128"/>
      <c r="N13" s="18"/>
      <c r="O13" s="263" t="s">
        <v>414</v>
      </c>
    </row>
    <row r="14" spans="2:16" ht="36" hidden="1" outlineLevel="2" x14ac:dyDescent="0.2">
      <c r="B14" s="87" t="s">
        <v>1128</v>
      </c>
      <c r="C14" s="12" t="s">
        <v>295</v>
      </c>
      <c r="D14" s="13" t="s">
        <v>10</v>
      </c>
      <c r="E14" s="14"/>
      <c r="F14" s="15">
        <v>0</v>
      </c>
      <c r="G14" s="20" t="s">
        <v>22</v>
      </c>
      <c r="H14" s="20" t="s">
        <v>23</v>
      </c>
      <c r="I14" s="20" t="s">
        <v>24</v>
      </c>
      <c r="J14" s="21" t="s">
        <v>414</v>
      </c>
      <c r="K14" s="173"/>
      <c r="L14" s="129"/>
      <c r="M14" s="475" t="s">
        <v>1039</v>
      </c>
      <c r="N14" s="25" t="s">
        <v>25</v>
      </c>
      <c r="O14" s="260" t="s">
        <v>414</v>
      </c>
    </row>
    <row r="15" spans="2:16" hidden="1" outlineLevel="2" x14ac:dyDescent="0.2">
      <c r="B15" s="87" t="s">
        <v>1128</v>
      </c>
      <c r="C15" s="12" t="s">
        <v>295</v>
      </c>
      <c r="D15" s="13" t="s">
        <v>10</v>
      </c>
      <c r="E15" s="14"/>
      <c r="F15" s="15">
        <v>0</v>
      </c>
      <c r="G15" s="20" t="s">
        <v>26</v>
      </c>
      <c r="H15" s="20" t="s">
        <v>27</v>
      </c>
      <c r="I15" s="20" t="s">
        <v>28</v>
      </c>
      <c r="J15" s="21" t="s">
        <v>415</v>
      </c>
      <c r="K15" s="184"/>
      <c r="L15" s="130"/>
      <c r="M15" s="130"/>
      <c r="N15" s="26"/>
      <c r="O15" s="28"/>
    </row>
    <row r="16" spans="2:16" hidden="1" outlineLevel="2" x14ac:dyDescent="0.2">
      <c r="B16" s="87" t="s">
        <v>1128</v>
      </c>
      <c r="C16" s="12" t="s">
        <v>295</v>
      </c>
      <c r="D16" s="13" t="s">
        <v>10</v>
      </c>
      <c r="E16" s="14"/>
      <c r="F16" s="15">
        <v>0</v>
      </c>
      <c r="G16" s="20" t="s">
        <v>29</v>
      </c>
      <c r="H16" s="20" t="s">
        <v>30</v>
      </c>
      <c r="I16" s="20" t="s">
        <v>25</v>
      </c>
      <c r="J16" s="21" t="s">
        <v>415</v>
      </c>
      <c r="K16" s="184"/>
      <c r="L16" s="130"/>
      <c r="M16" s="130"/>
      <c r="N16" s="26"/>
      <c r="O16" s="28"/>
    </row>
    <row r="17" spans="2:15" hidden="1" outlineLevel="2" x14ac:dyDescent="0.2">
      <c r="B17" s="87" t="s">
        <v>1128</v>
      </c>
      <c r="C17" s="12" t="s">
        <v>295</v>
      </c>
      <c r="D17" s="13" t="s">
        <v>10</v>
      </c>
      <c r="E17" s="14"/>
      <c r="F17" s="15">
        <v>0</v>
      </c>
      <c r="G17" s="16" t="s">
        <v>31</v>
      </c>
      <c r="H17" s="16" t="s">
        <v>32</v>
      </c>
      <c r="I17" s="16"/>
      <c r="J17" s="17" t="s">
        <v>414</v>
      </c>
      <c r="K17" s="174"/>
      <c r="L17" s="128"/>
      <c r="M17" s="128"/>
      <c r="N17" s="18"/>
      <c r="O17" s="263" t="s">
        <v>414</v>
      </c>
    </row>
    <row r="18" spans="2:15" ht="36" hidden="1" outlineLevel="2" x14ac:dyDescent="0.2">
      <c r="B18" s="87" t="s">
        <v>1128</v>
      </c>
      <c r="C18" s="12" t="s">
        <v>295</v>
      </c>
      <c r="D18" s="13" t="s">
        <v>10</v>
      </c>
      <c r="E18" s="14"/>
      <c r="F18" s="15">
        <v>0</v>
      </c>
      <c r="G18" s="20" t="s">
        <v>33</v>
      </c>
      <c r="H18" s="20" t="s">
        <v>34</v>
      </c>
      <c r="I18" s="20" t="s">
        <v>24</v>
      </c>
      <c r="J18" s="21" t="s">
        <v>414</v>
      </c>
      <c r="K18" s="173" t="s">
        <v>404</v>
      </c>
      <c r="L18" s="185" t="s">
        <v>357</v>
      </c>
      <c r="M18" s="475" t="s">
        <v>1038</v>
      </c>
      <c r="N18" s="25" t="s">
        <v>25</v>
      </c>
      <c r="O18" s="260" t="s">
        <v>414</v>
      </c>
    </row>
    <row r="19" spans="2:15" hidden="1" outlineLevel="2" x14ac:dyDescent="0.2">
      <c r="B19" s="87" t="s">
        <v>1128</v>
      </c>
      <c r="C19" s="12" t="s">
        <v>295</v>
      </c>
      <c r="D19" s="13" t="s">
        <v>10</v>
      </c>
      <c r="E19" s="14"/>
      <c r="F19" s="15">
        <v>0</v>
      </c>
      <c r="G19" s="20" t="s">
        <v>35</v>
      </c>
      <c r="H19" s="20" t="s">
        <v>27</v>
      </c>
      <c r="I19" s="20" t="s">
        <v>28</v>
      </c>
      <c r="J19" s="21" t="s">
        <v>415</v>
      </c>
      <c r="K19" s="184"/>
      <c r="L19" s="130"/>
      <c r="M19" s="130"/>
      <c r="N19" s="26"/>
      <c r="O19" s="28"/>
    </row>
    <row r="20" spans="2:15" hidden="1" outlineLevel="2" x14ac:dyDescent="0.2">
      <c r="B20" s="87" t="s">
        <v>1128</v>
      </c>
      <c r="C20" s="12" t="s">
        <v>295</v>
      </c>
      <c r="D20" s="13" t="s">
        <v>10</v>
      </c>
      <c r="E20" s="14"/>
      <c r="F20" s="15">
        <v>0</v>
      </c>
      <c r="G20" s="20" t="s">
        <v>36</v>
      </c>
      <c r="H20" s="20" t="s">
        <v>37</v>
      </c>
      <c r="I20" s="20" t="s">
        <v>25</v>
      </c>
      <c r="J20" s="21" t="s">
        <v>415</v>
      </c>
      <c r="K20" s="184"/>
      <c r="L20" s="130"/>
      <c r="M20" s="130"/>
      <c r="N20" s="26"/>
      <c r="O20" s="28"/>
    </row>
    <row r="21" spans="2:15" hidden="1" outlineLevel="2" x14ac:dyDescent="0.2">
      <c r="B21" s="87" t="s">
        <v>1128</v>
      </c>
      <c r="C21" s="12" t="s">
        <v>295</v>
      </c>
      <c r="D21" s="13" t="s">
        <v>10</v>
      </c>
      <c r="E21" s="14"/>
      <c r="F21" s="15">
        <v>0</v>
      </c>
      <c r="G21" s="16" t="s">
        <v>38</v>
      </c>
      <c r="H21" s="16" t="s">
        <v>39</v>
      </c>
      <c r="I21" s="16"/>
      <c r="J21" s="17" t="s">
        <v>414</v>
      </c>
      <c r="K21" s="174"/>
      <c r="L21" s="128"/>
      <c r="M21" s="128"/>
      <c r="N21" s="18"/>
      <c r="O21" s="263" t="s">
        <v>414</v>
      </c>
    </row>
    <row r="22" spans="2:15" hidden="1" outlineLevel="2" x14ac:dyDescent="0.2">
      <c r="B22" s="87" t="s">
        <v>1128</v>
      </c>
      <c r="C22" s="12" t="s">
        <v>295</v>
      </c>
      <c r="D22" s="13" t="s">
        <v>10</v>
      </c>
      <c r="E22" s="14"/>
      <c r="F22" s="15">
        <v>0</v>
      </c>
      <c r="G22" s="20" t="s">
        <v>40</v>
      </c>
      <c r="H22" s="20" t="s">
        <v>41</v>
      </c>
      <c r="I22" s="20" t="s">
        <v>42</v>
      </c>
      <c r="J22" s="21" t="s">
        <v>414</v>
      </c>
      <c r="K22" s="173" t="s">
        <v>404</v>
      </c>
      <c r="L22" s="185" t="s">
        <v>359</v>
      </c>
      <c r="M22" s="129" t="s">
        <v>1226</v>
      </c>
      <c r="N22" s="25" t="s">
        <v>42</v>
      </c>
      <c r="O22" s="260" t="s">
        <v>414</v>
      </c>
    </row>
    <row r="23" spans="2:15" hidden="1" outlineLevel="2" x14ac:dyDescent="0.2">
      <c r="B23" s="87" t="s">
        <v>1128</v>
      </c>
      <c r="C23" s="12" t="s">
        <v>295</v>
      </c>
      <c r="D23" s="13" t="s">
        <v>10</v>
      </c>
      <c r="E23" s="14"/>
      <c r="F23" s="15">
        <v>0</v>
      </c>
      <c r="G23" s="20" t="s">
        <v>43</v>
      </c>
      <c r="H23" s="20" t="s">
        <v>44</v>
      </c>
      <c r="I23" s="20" t="s">
        <v>45</v>
      </c>
      <c r="J23" s="21" t="s">
        <v>414</v>
      </c>
      <c r="K23" s="173" t="s">
        <v>404</v>
      </c>
      <c r="L23" s="185" t="s">
        <v>360</v>
      </c>
      <c r="M23" s="129" t="s">
        <v>1227</v>
      </c>
      <c r="N23" s="25" t="s">
        <v>45</v>
      </c>
      <c r="O23" s="260" t="s">
        <v>414</v>
      </c>
    </row>
    <row r="24" spans="2:15" hidden="1" outlineLevel="2" x14ac:dyDescent="0.2">
      <c r="B24" s="87" t="s">
        <v>1128</v>
      </c>
      <c r="C24" s="12" t="s">
        <v>295</v>
      </c>
      <c r="D24" s="13" t="s">
        <v>10</v>
      </c>
      <c r="E24" s="14"/>
      <c r="F24" s="15">
        <v>0</v>
      </c>
      <c r="G24" s="30" t="str">
        <f>"0020"</f>
        <v>0020</v>
      </c>
      <c r="H24" s="30" t="s">
        <v>46</v>
      </c>
      <c r="I24" s="30" t="s">
        <v>25</v>
      </c>
      <c r="J24" s="31" t="s">
        <v>414</v>
      </c>
      <c r="K24" s="175"/>
      <c r="L24" s="131"/>
      <c r="M24" s="131" t="s">
        <v>1143</v>
      </c>
      <c r="N24" s="493" t="s">
        <v>25</v>
      </c>
      <c r="O24" s="266" t="s">
        <v>414</v>
      </c>
    </row>
    <row r="25" spans="2:15" hidden="1" outlineLevel="2" x14ac:dyDescent="0.2">
      <c r="B25" s="87" t="s">
        <v>1128</v>
      </c>
      <c r="C25" s="12" t="s">
        <v>295</v>
      </c>
      <c r="D25" s="13" t="s">
        <v>10</v>
      </c>
      <c r="E25" s="14"/>
      <c r="F25" s="15">
        <v>0</v>
      </c>
      <c r="G25" s="16" t="s">
        <v>47</v>
      </c>
      <c r="H25" s="16" t="s">
        <v>48</v>
      </c>
      <c r="I25" s="16"/>
      <c r="J25" s="17" t="s">
        <v>415</v>
      </c>
      <c r="K25" s="183"/>
      <c r="L25" s="132"/>
      <c r="M25" s="132"/>
      <c r="N25" s="494"/>
      <c r="O25" s="32"/>
    </row>
    <row r="26" spans="2:15" hidden="1" outlineLevel="2" x14ac:dyDescent="0.2">
      <c r="B26" s="87" t="s">
        <v>1128</v>
      </c>
      <c r="C26" s="12" t="s">
        <v>295</v>
      </c>
      <c r="D26" s="13" t="s">
        <v>10</v>
      </c>
      <c r="E26" s="14"/>
      <c r="F26" s="15">
        <v>0</v>
      </c>
      <c r="G26" s="20" t="s">
        <v>49</v>
      </c>
      <c r="H26" s="20" t="s">
        <v>50</v>
      </c>
      <c r="I26" s="20" t="s">
        <v>25</v>
      </c>
      <c r="J26" s="21" t="s">
        <v>414</v>
      </c>
      <c r="K26" s="184"/>
      <c r="L26" s="130"/>
      <c r="M26" s="130"/>
      <c r="N26" s="26"/>
      <c r="O26" s="28"/>
    </row>
    <row r="27" spans="2:15" hidden="1" outlineLevel="2" x14ac:dyDescent="0.2">
      <c r="B27" s="87" t="s">
        <v>1128</v>
      </c>
      <c r="C27" s="12" t="s">
        <v>295</v>
      </c>
      <c r="D27" s="13" t="s">
        <v>10</v>
      </c>
      <c r="E27" s="14"/>
      <c r="F27" s="15">
        <v>0</v>
      </c>
      <c r="G27" s="20" t="s">
        <v>51</v>
      </c>
      <c r="H27" s="20" t="s">
        <v>52</v>
      </c>
      <c r="I27" s="20" t="s">
        <v>53</v>
      </c>
      <c r="J27" s="21" t="s">
        <v>415</v>
      </c>
      <c r="K27" s="184"/>
      <c r="L27" s="130"/>
      <c r="M27" s="130"/>
      <c r="N27" s="26"/>
      <c r="O27" s="28"/>
    </row>
    <row r="28" spans="2:15" hidden="1" outlineLevel="2" x14ac:dyDescent="0.2">
      <c r="B28" s="87" t="s">
        <v>1128</v>
      </c>
      <c r="C28" s="12" t="s">
        <v>295</v>
      </c>
      <c r="D28" s="13" t="s">
        <v>10</v>
      </c>
      <c r="E28" s="14"/>
      <c r="F28" s="15">
        <v>0</v>
      </c>
      <c r="G28" s="16" t="str">
        <f>"0026"</f>
        <v>0026</v>
      </c>
      <c r="H28" s="16" t="s">
        <v>54</v>
      </c>
      <c r="I28" s="16" t="s">
        <v>25</v>
      </c>
      <c r="J28" s="17" t="s">
        <v>415</v>
      </c>
      <c r="K28" s="183"/>
      <c r="L28" s="132"/>
      <c r="M28" s="133"/>
      <c r="N28" s="494"/>
      <c r="O28" s="32"/>
    </row>
    <row r="29" spans="2:15" hidden="1" outlineLevel="2" x14ac:dyDescent="0.2">
      <c r="B29" s="87" t="s">
        <v>1128</v>
      </c>
      <c r="C29" s="12" t="s">
        <v>295</v>
      </c>
      <c r="D29" s="13" t="s">
        <v>10</v>
      </c>
      <c r="E29" s="14"/>
      <c r="F29" s="15">
        <v>0</v>
      </c>
      <c r="G29" s="16" t="str">
        <f>"0029"</f>
        <v>0029</v>
      </c>
      <c r="H29" s="16" t="s">
        <v>55</v>
      </c>
      <c r="I29" s="16" t="s">
        <v>56</v>
      </c>
      <c r="J29" s="17" t="s">
        <v>415</v>
      </c>
      <c r="K29" s="183"/>
      <c r="L29" s="132"/>
      <c r="M29" s="132"/>
      <c r="N29" s="494"/>
      <c r="O29" s="32"/>
    </row>
    <row r="30" spans="2:15" hidden="1" outlineLevel="2" x14ac:dyDescent="0.2">
      <c r="B30" s="87" t="s">
        <v>1128</v>
      </c>
      <c r="C30" s="12" t="s">
        <v>295</v>
      </c>
      <c r="D30" s="13" t="s">
        <v>10</v>
      </c>
      <c r="E30" s="14"/>
      <c r="F30" s="15">
        <v>0</v>
      </c>
      <c r="G30" s="16" t="str">
        <f>"0031"</f>
        <v>0031</v>
      </c>
      <c r="H30" s="16" t="s">
        <v>57</v>
      </c>
      <c r="I30" s="16" t="s">
        <v>19</v>
      </c>
      <c r="J30" s="17" t="s">
        <v>415</v>
      </c>
      <c r="K30" s="183"/>
      <c r="L30" s="132"/>
      <c r="M30" s="437"/>
      <c r="N30" s="494"/>
      <c r="O30" s="32"/>
    </row>
    <row r="31" spans="2:15" hidden="1" outlineLevel="2" x14ac:dyDescent="0.2">
      <c r="B31" s="87" t="s">
        <v>1128</v>
      </c>
      <c r="C31" s="12" t="s">
        <v>295</v>
      </c>
      <c r="D31" s="13" t="s">
        <v>10</v>
      </c>
      <c r="E31" s="14"/>
      <c r="F31" s="15">
        <v>0</v>
      </c>
      <c r="G31" s="16" t="str">
        <f>"0032"</f>
        <v>0032</v>
      </c>
      <c r="H31" s="16" t="s">
        <v>58</v>
      </c>
      <c r="I31" s="16" t="s">
        <v>24</v>
      </c>
      <c r="J31" s="17" t="s">
        <v>415</v>
      </c>
      <c r="K31" s="183"/>
      <c r="L31" s="132"/>
      <c r="M31" s="132"/>
      <c r="N31" s="494"/>
      <c r="O31" s="32"/>
    </row>
    <row r="32" spans="2:15" ht="24.75" hidden="1" outlineLevel="2" thickBot="1" x14ac:dyDescent="0.25">
      <c r="B32" s="87" t="s">
        <v>1128</v>
      </c>
      <c r="C32" s="12" t="s">
        <v>295</v>
      </c>
      <c r="D32" s="33" t="s">
        <v>10</v>
      </c>
      <c r="E32" s="34"/>
      <c r="F32" s="35">
        <v>0</v>
      </c>
      <c r="G32" s="36" t="str">
        <f>"0035"</f>
        <v>0035</v>
      </c>
      <c r="H32" s="36" t="s">
        <v>59</v>
      </c>
      <c r="I32" s="36" t="s">
        <v>19</v>
      </c>
      <c r="J32" s="37" t="s">
        <v>415</v>
      </c>
      <c r="K32" s="176" t="s">
        <v>404</v>
      </c>
      <c r="L32" s="257" t="s">
        <v>356</v>
      </c>
      <c r="M32" s="135" t="s">
        <v>1210</v>
      </c>
      <c r="N32" s="69" t="s">
        <v>303</v>
      </c>
      <c r="O32" s="38" t="s">
        <v>415</v>
      </c>
    </row>
    <row r="33" spans="2:15" ht="13.5" hidden="1" outlineLevel="2" thickBot="1" x14ac:dyDescent="0.25">
      <c r="B33" s="87" t="s">
        <v>1128</v>
      </c>
      <c r="C33" s="39" t="s">
        <v>295</v>
      </c>
      <c r="D33" s="40"/>
      <c r="E33" s="41"/>
      <c r="F33" s="41"/>
      <c r="G33" s="8"/>
      <c r="H33" s="8"/>
      <c r="I33" s="8"/>
      <c r="J33" s="7"/>
      <c r="K33" s="160"/>
      <c r="L33" s="6"/>
      <c r="M33" s="24"/>
      <c r="N33" s="8"/>
      <c r="O33" s="7"/>
    </row>
    <row r="34" spans="2:15" ht="13.5" outlineLevel="1" collapsed="1" thickBot="1" x14ac:dyDescent="0.25">
      <c r="B34" s="87" t="s">
        <v>1128</v>
      </c>
      <c r="C34" s="9" t="s">
        <v>1129</v>
      </c>
      <c r="D34" s="474" t="s">
        <v>60</v>
      </c>
      <c r="E34" s="11">
        <v>1</v>
      </c>
      <c r="F34" s="11">
        <v>0</v>
      </c>
      <c r="G34" s="569" t="s">
        <v>332</v>
      </c>
      <c r="H34" s="570"/>
      <c r="I34" s="570"/>
      <c r="J34" s="571"/>
      <c r="K34" s="594" t="s">
        <v>1354</v>
      </c>
      <c r="L34" s="595"/>
      <c r="M34" s="595"/>
      <c r="N34" s="596"/>
      <c r="O34" s="512" t="s">
        <v>414</v>
      </c>
    </row>
    <row r="35" spans="2:15" hidden="1" outlineLevel="2" x14ac:dyDescent="0.2">
      <c r="B35" s="87" t="s">
        <v>1128</v>
      </c>
      <c r="C35" s="12" t="s">
        <v>1129</v>
      </c>
      <c r="D35" s="13" t="s">
        <v>60</v>
      </c>
      <c r="E35" s="14">
        <v>1</v>
      </c>
      <c r="F35" s="15">
        <v>0</v>
      </c>
      <c r="G35" s="20" t="str">
        <f>"0062"</f>
        <v>0062</v>
      </c>
      <c r="H35" s="20" t="s">
        <v>61</v>
      </c>
      <c r="I35" s="20" t="s">
        <v>25</v>
      </c>
      <c r="J35" s="21" t="s">
        <v>414</v>
      </c>
      <c r="K35" s="172"/>
      <c r="L35" s="126"/>
      <c r="M35" s="136" t="s">
        <v>1142</v>
      </c>
      <c r="N35" s="25" t="s">
        <v>25</v>
      </c>
      <c r="O35" s="259" t="s">
        <v>414</v>
      </c>
    </row>
    <row r="36" spans="2:15" hidden="1" outlineLevel="2" x14ac:dyDescent="0.2">
      <c r="B36" s="87" t="s">
        <v>1128</v>
      </c>
      <c r="C36" s="12" t="s">
        <v>1129</v>
      </c>
      <c r="D36" s="473" t="s">
        <v>60</v>
      </c>
      <c r="E36" s="14">
        <v>1</v>
      </c>
      <c r="F36" s="15">
        <v>0</v>
      </c>
      <c r="G36" s="16" t="s">
        <v>62</v>
      </c>
      <c r="H36" s="16" t="s">
        <v>63</v>
      </c>
      <c r="I36" s="16"/>
      <c r="J36" s="17" t="s">
        <v>414</v>
      </c>
      <c r="K36" s="174"/>
      <c r="L36" s="128"/>
      <c r="M36" s="137"/>
      <c r="N36" s="18"/>
      <c r="O36" s="263" t="s">
        <v>414</v>
      </c>
    </row>
    <row r="37" spans="2:15" hidden="1" outlineLevel="2" x14ac:dyDescent="0.2">
      <c r="B37" s="87" t="s">
        <v>1128</v>
      </c>
      <c r="C37" s="12" t="s">
        <v>1129</v>
      </c>
      <c r="D37" s="13" t="s">
        <v>60</v>
      </c>
      <c r="E37" s="14">
        <v>1</v>
      </c>
      <c r="F37" s="15">
        <v>0</v>
      </c>
      <c r="G37" s="20" t="s">
        <v>64</v>
      </c>
      <c r="H37" s="20" t="s">
        <v>65</v>
      </c>
      <c r="I37" s="20" t="s">
        <v>66</v>
      </c>
      <c r="J37" s="21" t="s">
        <v>414</v>
      </c>
      <c r="K37" s="173"/>
      <c r="L37" s="129"/>
      <c r="M37" s="138" t="s">
        <v>264</v>
      </c>
      <c r="N37" s="25" t="s">
        <v>66</v>
      </c>
      <c r="O37" s="260" t="s">
        <v>414</v>
      </c>
    </row>
    <row r="38" spans="2:15" hidden="1" outlineLevel="2" x14ac:dyDescent="0.2">
      <c r="B38" s="87" t="s">
        <v>1128</v>
      </c>
      <c r="C38" s="12" t="s">
        <v>1129</v>
      </c>
      <c r="D38" s="13" t="s">
        <v>60</v>
      </c>
      <c r="E38" s="14">
        <v>1</v>
      </c>
      <c r="F38" s="15">
        <v>0</v>
      </c>
      <c r="G38" s="20" t="s">
        <v>67</v>
      </c>
      <c r="H38" s="20" t="s">
        <v>907</v>
      </c>
      <c r="I38" s="20" t="s">
        <v>68</v>
      </c>
      <c r="J38" s="21" t="s">
        <v>414</v>
      </c>
      <c r="K38" s="173"/>
      <c r="L38" s="129"/>
      <c r="M38" s="138" t="s">
        <v>69</v>
      </c>
      <c r="N38" s="25" t="s">
        <v>68</v>
      </c>
      <c r="O38" s="260" t="s">
        <v>414</v>
      </c>
    </row>
    <row r="39" spans="2:15" hidden="1" outlineLevel="2" x14ac:dyDescent="0.2">
      <c r="B39" s="87" t="s">
        <v>1128</v>
      </c>
      <c r="C39" s="12" t="s">
        <v>1129</v>
      </c>
      <c r="D39" s="13" t="s">
        <v>60</v>
      </c>
      <c r="E39" s="14">
        <v>1</v>
      </c>
      <c r="F39" s="15">
        <v>0</v>
      </c>
      <c r="G39" s="20" t="s">
        <v>70</v>
      </c>
      <c r="H39" s="20" t="s">
        <v>906</v>
      </c>
      <c r="I39" s="20" t="s">
        <v>68</v>
      </c>
      <c r="J39" s="21" t="s">
        <v>414</v>
      </c>
      <c r="K39" s="173"/>
      <c r="L39" s="129"/>
      <c r="M39" s="138" t="s">
        <v>900</v>
      </c>
      <c r="N39" s="25" t="s">
        <v>68</v>
      </c>
      <c r="O39" s="260" t="s">
        <v>414</v>
      </c>
    </row>
    <row r="40" spans="2:15" hidden="1" outlineLevel="2" x14ac:dyDescent="0.2">
      <c r="B40" s="87" t="s">
        <v>1128</v>
      </c>
      <c r="C40" s="12" t="s">
        <v>1129</v>
      </c>
      <c r="D40" s="13" t="s">
        <v>60</v>
      </c>
      <c r="E40" s="14">
        <v>1</v>
      </c>
      <c r="F40" s="15">
        <v>0</v>
      </c>
      <c r="G40" s="20" t="s">
        <v>71</v>
      </c>
      <c r="H40" s="20" t="s">
        <v>904</v>
      </c>
      <c r="I40" s="20" t="s">
        <v>68</v>
      </c>
      <c r="J40" s="21" t="s">
        <v>414</v>
      </c>
      <c r="K40" s="173"/>
      <c r="L40" s="129"/>
      <c r="M40" s="138" t="s">
        <v>73</v>
      </c>
      <c r="N40" s="25" t="s">
        <v>72</v>
      </c>
      <c r="O40" s="260" t="s">
        <v>414</v>
      </c>
    </row>
    <row r="41" spans="2:15" hidden="1" outlineLevel="2" x14ac:dyDescent="0.2">
      <c r="B41" s="87" t="s">
        <v>1128</v>
      </c>
      <c r="C41" s="12" t="s">
        <v>1129</v>
      </c>
      <c r="D41" s="13" t="s">
        <v>60</v>
      </c>
      <c r="E41" s="14">
        <v>1</v>
      </c>
      <c r="F41" s="15">
        <v>0</v>
      </c>
      <c r="G41" s="20" t="s">
        <v>74</v>
      </c>
      <c r="H41" s="20" t="s">
        <v>75</v>
      </c>
      <c r="I41" s="20" t="s">
        <v>66</v>
      </c>
      <c r="J41" s="21" t="s">
        <v>415</v>
      </c>
      <c r="K41" s="173"/>
      <c r="L41" s="129"/>
      <c r="M41" s="138" t="s">
        <v>806</v>
      </c>
      <c r="N41" s="25" t="s">
        <v>66</v>
      </c>
      <c r="O41" s="260" t="s">
        <v>414</v>
      </c>
    </row>
    <row r="42" spans="2:15" hidden="1" outlineLevel="2" x14ac:dyDescent="0.2">
      <c r="B42" s="87" t="s">
        <v>1128</v>
      </c>
      <c r="C42" s="12" t="s">
        <v>1129</v>
      </c>
      <c r="D42" s="13" t="s">
        <v>60</v>
      </c>
      <c r="E42" s="14">
        <v>1</v>
      </c>
      <c r="F42" s="15">
        <v>0</v>
      </c>
      <c r="G42" s="20" t="s">
        <v>901</v>
      </c>
      <c r="H42" s="20" t="s">
        <v>903</v>
      </c>
      <c r="I42" s="20" t="s">
        <v>66</v>
      </c>
      <c r="J42" s="21" t="s">
        <v>415</v>
      </c>
      <c r="K42" s="184"/>
      <c r="L42" s="130"/>
      <c r="M42" s="154"/>
      <c r="N42" s="26"/>
      <c r="O42" s="289"/>
    </row>
    <row r="43" spans="2:15" hidden="1" outlineLevel="2" x14ac:dyDescent="0.2">
      <c r="B43" s="87" t="s">
        <v>1128</v>
      </c>
      <c r="C43" s="12" t="s">
        <v>1129</v>
      </c>
      <c r="D43" s="13" t="s">
        <v>60</v>
      </c>
      <c r="E43" s="14">
        <v>1</v>
      </c>
      <c r="F43" s="15">
        <v>0</v>
      </c>
      <c r="G43" s="20" t="s">
        <v>902</v>
      </c>
      <c r="H43" s="20" t="s">
        <v>905</v>
      </c>
      <c r="I43" s="20" t="s">
        <v>66</v>
      </c>
      <c r="J43" s="21" t="s">
        <v>415</v>
      </c>
      <c r="K43" s="184"/>
      <c r="L43" s="130"/>
      <c r="M43" s="154"/>
      <c r="N43" s="26"/>
      <c r="O43" s="289"/>
    </row>
    <row r="44" spans="2:15" hidden="1" outlineLevel="2" x14ac:dyDescent="0.2">
      <c r="B44" s="87" t="s">
        <v>1128</v>
      </c>
      <c r="C44" s="12" t="s">
        <v>1129</v>
      </c>
      <c r="D44" s="13" t="s">
        <v>60</v>
      </c>
      <c r="E44" s="14">
        <v>1</v>
      </c>
      <c r="F44" s="15">
        <v>0</v>
      </c>
      <c r="G44" s="16" t="str">
        <f>"0068"</f>
        <v>0068</v>
      </c>
      <c r="H44" s="16" t="s">
        <v>76</v>
      </c>
      <c r="I44" s="16" t="s">
        <v>24</v>
      </c>
      <c r="J44" s="17" t="s">
        <v>415</v>
      </c>
      <c r="K44" s="183"/>
      <c r="L44" s="132"/>
      <c r="M44" s="139"/>
      <c r="N44" s="494"/>
      <c r="O44" s="32"/>
    </row>
    <row r="45" spans="2:15" hidden="1" outlineLevel="2" x14ac:dyDescent="0.2">
      <c r="B45" s="87" t="s">
        <v>1128</v>
      </c>
      <c r="C45" s="12" t="s">
        <v>1129</v>
      </c>
      <c r="D45" s="13" t="s">
        <v>60</v>
      </c>
      <c r="E45" s="14">
        <v>1</v>
      </c>
      <c r="F45" s="15">
        <v>0</v>
      </c>
      <c r="G45" s="16" t="s">
        <v>77</v>
      </c>
      <c r="H45" s="16" t="s">
        <v>78</v>
      </c>
      <c r="I45" s="16"/>
      <c r="J45" s="17" t="s">
        <v>415</v>
      </c>
      <c r="K45" s="183"/>
      <c r="L45" s="132"/>
      <c r="M45" s="139"/>
      <c r="N45" s="494"/>
      <c r="O45" s="32"/>
    </row>
    <row r="46" spans="2:15" hidden="1" outlineLevel="2" x14ac:dyDescent="0.2">
      <c r="B46" s="87" t="s">
        <v>1128</v>
      </c>
      <c r="C46" s="12" t="s">
        <v>1129</v>
      </c>
      <c r="D46" s="13" t="s">
        <v>60</v>
      </c>
      <c r="E46" s="14">
        <v>1</v>
      </c>
      <c r="F46" s="15">
        <v>0</v>
      </c>
      <c r="G46" s="20" t="s">
        <v>79</v>
      </c>
      <c r="H46" s="20" t="s">
        <v>80</v>
      </c>
      <c r="I46" s="20" t="s">
        <v>81</v>
      </c>
      <c r="J46" s="21" t="s">
        <v>414</v>
      </c>
      <c r="K46" s="184"/>
      <c r="L46" s="130"/>
      <c r="M46" s="140"/>
      <c r="N46" s="26"/>
      <c r="O46" s="28"/>
    </row>
    <row r="47" spans="2:15" hidden="1" outlineLevel="2" x14ac:dyDescent="0.2">
      <c r="B47" s="87" t="s">
        <v>1128</v>
      </c>
      <c r="C47" s="12" t="s">
        <v>1129</v>
      </c>
      <c r="D47" s="13" t="s">
        <v>60</v>
      </c>
      <c r="E47" s="14">
        <v>1</v>
      </c>
      <c r="F47" s="15">
        <v>0</v>
      </c>
      <c r="G47" s="425" t="s">
        <v>82</v>
      </c>
      <c r="H47" s="425" t="s">
        <v>908</v>
      </c>
      <c r="I47" s="425" t="s">
        <v>56</v>
      </c>
      <c r="J47" s="426" t="s">
        <v>415</v>
      </c>
      <c r="K47" s="427"/>
      <c r="L47" s="428"/>
      <c r="M47" s="429"/>
      <c r="N47" s="495"/>
      <c r="O47" s="430"/>
    </row>
    <row r="48" spans="2:15" hidden="1" outlineLevel="2" x14ac:dyDescent="0.2">
      <c r="B48" s="87" t="s">
        <v>1128</v>
      </c>
      <c r="C48" s="12" t="s">
        <v>1129</v>
      </c>
      <c r="D48" s="13" t="s">
        <v>60</v>
      </c>
      <c r="E48" s="14">
        <v>1</v>
      </c>
      <c r="F48" s="15">
        <v>0</v>
      </c>
      <c r="G48" s="16" t="s">
        <v>909</v>
      </c>
      <c r="H48" s="16" t="s">
        <v>910</v>
      </c>
      <c r="I48" s="16"/>
      <c r="J48" s="17" t="s">
        <v>415</v>
      </c>
      <c r="K48" s="183"/>
      <c r="L48" s="132"/>
      <c r="M48" s="139"/>
      <c r="N48" s="494"/>
      <c r="O48" s="32"/>
    </row>
    <row r="49" spans="2:15" hidden="1" outlineLevel="2" x14ac:dyDescent="0.2">
      <c r="B49" s="87" t="s">
        <v>1128</v>
      </c>
      <c r="C49" s="12" t="s">
        <v>1129</v>
      </c>
      <c r="D49" s="13" t="s">
        <v>60</v>
      </c>
      <c r="E49" s="14">
        <v>1</v>
      </c>
      <c r="F49" s="15">
        <v>0</v>
      </c>
      <c r="G49" s="20" t="s">
        <v>911</v>
      </c>
      <c r="H49" s="20" t="s">
        <v>912</v>
      </c>
      <c r="I49" s="20" t="s">
        <v>25</v>
      </c>
      <c r="J49" s="21" t="s">
        <v>414</v>
      </c>
      <c r="K49" s="184"/>
      <c r="L49" s="130"/>
      <c r="M49" s="140"/>
      <c r="N49" s="26"/>
      <c r="O49" s="28"/>
    </row>
    <row r="50" spans="2:15" hidden="1" outlineLevel="2" x14ac:dyDescent="0.2">
      <c r="B50" s="87" t="s">
        <v>1128</v>
      </c>
      <c r="C50" s="12" t="s">
        <v>1129</v>
      </c>
      <c r="D50" s="13" t="s">
        <v>60</v>
      </c>
      <c r="E50" s="14">
        <v>1</v>
      </c>
      <c r="F50" s="15">
        <v>0</v>
      </c>
      <c r="G50" s="20" t="s">
        <v>913</v>
      </c>
      <c r="H50" s="20" t="s">
        <v>914</v>
      </c>
      <c r="I50" s="20" t="s">
        <v>68</v>
      </c>
      <c r="J50" s="21" t="s">
        <v>415</v>
      </c>
      <c r="K50" s="184"/>
      <c r="L50" s="130"/>
      <c r="M50" s="140"/>
      <c r="N50" s="26"/>
      <c r="O50" s="28"/>
    </row>
    <row r="51" spans="2:15" hidden="1" outlineLevel="2" x14ac:dyDescent="0.2">
      <c r="B51" s="87" t="s">
        <v>1128</v>
      </c>
      <c r="C51" s="12" t="s">
        <v>1129</v>
      </c>
      <c r="D51" s="13" t="s">
        <v>60</v>
      </c>
      <c r="E51" s="14">
        <v>1</v>
      </c>
      <c r="F51" s="15">
        <v>0</v>
      </c>
      <c r="G51" s="20" t="s">
        <v>915</v>
      </c>
      <c r="H51" s="20" t="s">
        <v>916</v>
      </c>
      <c r="I51" s="20" t="s">
        <v>68</v>
      </c>
      <c r="J51" s="21" t="s">
        <v>415</v>
      </c>
      <c r="K51" s="184"/>
      <c r="L51" s="130"/>
      <c r="M51" s="140"/>
      <c r="N51" s="26"/>
      <c r="O51" s="28"/>
    </row>
    <row r="52" spans="2:15" hidden="1" outlineLevel="2" x14ac:dyDescent="0.2">
      <c r="B52" s="87" t="s">
        <v>1128</v>
      </c>
      <c r="C52" s="12" t="s">
        <v>1129</v>
      </c>
      <c r="D52" s="13" t="s">
        <v>60</v>
      </c>
      <c r="E52" s="14">
        <v>1</v>
      </c>
      <c r="F52" s="15">
        <v>0</v>
      </c>
      <c r="G52" s="425" t="s">
        <v>917</v>
      </c>
      <c r="H52" s="425" t="s">
        <v>904</v>
      </c>
      <c r="I52" s="425" t="s">
        <v>68</v>
      </c>
      <c r="J52" s="426" t="s">
        <v>415</v>
      </c>
      <c r="K52" s="427"/>
      <c r="L52" s="428"/>
      <c r="M52" s="429"/>
      <c r="N52" s="495"/>
      <c r="O52" s="430"/>
    </row>
    <row r="53" spans="2:15" hidden="1" outlineLevel="2" x14ac:dyDescent="0.2">
      <c r="B53" s="87" t="s">
        <v>1128</v>
      </c>
      <c r="C53" s="12" t="s">
        <v>1129</v>
      </c>
      <c r="D53" s="13" t="s">
        <v>60</v>
      </c>
      <c r="E53" s="14">
        <v>1</v>
      </c>
      <c r="F53" s="15">
        <v>0</v>
      </c>
      <c r="G53" s="16" t="s">
        <v>918</v>
      </c>
      <c r="H53" s="16" t="s">
        <v>923</v>
      </c>
      <c r="I53" s="16"/>
      <c r="J53" s="17" t="s">
        <v>415</v>
      </c>
      <c r="K53" s="183"/>
      <c r="L53" s="132"/>
      <c r="M53" s="139"/>
      <c r="N53" s="494"/>
      <c r="O53" s="32"/>
    </row>
    <row r="54" spans="2:15" hidden="1" outlineLevel="2" x14ac:dyDescent="0.2">
      <c r="B54" s="87" t="s">
        <v>1128</v>
      </c>
      <c r="C54" s="12" t="s">
        <v>1129</v>
      </c>
      <c r="D54" s="13" t="s">
        <v>60</v>
      </c>
      <c r="E54" s="14">
        <v>1</v>
      </c>
      <c r="F54" s="15">
        <v>0</v>
      </c>
      <c r="G54" s="20" t="s">
        <v>919</v>
      </c>
      <c r="H54" s="20" t="s">
        <v>924</v>
      </c>
      <c r="I54" s="20" t="s">
        <v>25</v>
      </c>
      <c r="J54" s="21" t="s">
        <v>414</v>
      </c>
      <c r="K54" s="184"/>
      <c r="L54" s="130"/>
      <c r="M54" s="140"/>
      <c r="N54" s="26"/>
      <c r="O54" s="28"/>
    </row>
    <row r="55" spans="2:15" hidden="1" outlineLevel="2" x14ac:dyDescent="0.2">
      <c r="B55" s="87" t="s">
        <v>1128</v>
      </c>
      <c r="C55" s="12" t="s">
        <v>1129</v>
      </c>
      <c r="D55" s="13" t="s">
        <v>60</v>
      </c>
      <c r="E55" s="14">
        <v>1</v>
      </c>
      <c r="F55" s="15">
        <v>0</v>
      </c>
      <c r="G55" s="20" t="s">
        <v>920</v>
      </c>
      <c r="H55" s="20" t="s">
        <v>925</v>
      </c>
      <c r="I55" s="20" t="s">
        <v>68</v>
      </c>
      <c r="J55" s="21" t="s">
        <v>415</v>
      </c>
      <c r="K55" s="184"/>
      <c r="L55" s="130"/>
      <c r="M55" s="140"/>
      <c r="N55" s="26"/>
      <c r="O55" s="28"/>
    </row>
    <row r="56" spans="2:15" hidden="1" outlineLevel="2" x14ac:dyDescent="0.2">
      <c r="B56" s="87" t="s">
        <v>1128</v>
      </c>
      <c r="C56" s="12" t="s">
        <v>1129</v>
      </c>
      <c r="D56" s="13" t="s">
        <v>60</v>
      </c>
      <c r="E56" s="14">
        <v>1</v>
      </c>
      <c r="F56" s="15">
        <v>0</v>
      </c>
      <c r="G56" s="20" t="s">
        <v>921</v>
      </c>
      <c r="H56" s="20" t="s">
        <v>926</v>
      </c>
      <c r="I56" s="20" t="s">
        <v>68</v>
      </c>
      <c r="J56" s="21" t="s">
        <v>415</v>
      </c>
      <c r="K56" s="184"/>
      <c r="L56" s="130"/>
      <c r="M56" s="140"/>
      <c r="N56" s="26"/>
      <c r="O56" s="28"/>
    </row>
    <row r="57" spans="2:15" hidden="1" outlineLevel="2" x14ac:dyDescent="0.2">
      <c r="B57" s="87" t="s">
        <v>1128</v>
      </c>
      <c r="C57" s="12" t="s">
        <v>1129</v>
      </c>
      <c r="D57" s="13" t="s">
        <v>60</v>
      </c>
      <c r="E57" s="14">
        <v>1</v>
      </c>
      <c r="F57" s="15">
        <v>0</v>
      </c>
      <c r="G57" s="425" t="s">
        <v>922</v>
      </c>
      <c r="H57" s="425" t="s">
        <v>904</v>
      </c>
      <c r="I57" s="425" t="s">
        <v>68</v>
      </c>
      <c r="J57" s="426" t="s">
        <v>415</v>
      </c>
      <c r="K57" s="427"/>
      <c r="L57" s="428"/>
      <c r="M57" s="429"/>
      <c r="N57" s="495"/>
      <c r="O57" s="430"/>
    </row>
    <row r="58" spans="2:15" hidden="1" outlineLevel="2" x14ac:dyDescent="0.2">
      <c r="B58" s="87" t="s">
        <v>1128</v>
      </c>
      <c r="C58" s="12" t="s">
        <v>1129</v>
      </c>
      <c r="D58" s="13" t="s">
        <v>60</v>
      </c>
      <c r="E58" s="14">
        <v>1</v>
      </c>
      <c r="F58" s="15">
        <v>0</v>
      </c>
      <c r="G58" s="431" t="s">
        <v>927</v>
      </c>
      <c r="H58" s="431" t="s">
        <v>932</v>
      </c>
      <c r="I58" s="431"/>
      <c r="J58" s="432" t="s">
        <v>415</v>
      </c>
      <c r="K58" s="433"/>
      <c r="L58" s="434"/>
      <c r="M58" s="435"/>
      <c r="N58" s="496"/>
      <c r="O58" s="436"/>
    </row>
    <row r="59" spans="2:15" hidden="1" outlineLevel="2" x14ac:dyDescent="0.2">
      <c r="B59" s="87" t="s">
        <v>1128</v>
      </c>
      <c r="C59" s="12" t="s">
        <v>1129</v>
      </c>
      <c r="D59" s="13" t="s">
        <v>60</v>
      </c>
      <c r="E59" s="14">
        <v>1</v>
      </c>
      <c r="F59" s="15">
        <v>0</v>
      </c>
      <c r="G59" s="20" t="s">
        <v>928</v>
      </c>
      <c r="H59" s="20" t="s">
        <v>933</v>
      </c>
      <c r="I59" s="20" t="s">
        <v>25</v>
      </c>
      <c r="J59" s="21" t="s">
        <v>414</v>
      </c>
      <c r="K59" s="184"/>
      <c r="L59" s="130"/>
      <c r="M59" s="140"/>
      <c r="N59" s="26"/>
      <c r="O59" s="28"/>
    </row>
    <row r="60" spans="2:15" hidden="1" outlineLevel="2" x14ac:dyDescent="0.2">
      <c r="B60" s="87" t="s">
        <v>1128</v>
      </c>
      <c r="C60" s="12" t="s">
        <v>1129</v>
      </c>
      <c r="D60" s="13" t="s">
        <v>60</v>
      </c>
      <c r="E60" s="14">
        <v>1</v>
      </c>
      <c r="F60" s="15">
        <v>0</v>
      </c>
      <c r="G60" s="20" t="s">
        <v>929</v>
      </c>
      <c r="H60" s="20" t="s">
        <v>934</v>
      </c>
      <c r="I60" s="20" t="s">
        <v>68</v>
      </c>
      <c r="J60" s="21" t="s">
        <v>415</v>
      </c>
      <c r="K60" s="184"/>
      <c r="L60" s="130"/>
      <c r="M60" s="140"/>
      <c r="N60" s="26"/>
      <c r="O60" s="28"/>
    </row>
    <row r="61" spans="2:15" hidden="1" outlineLevel="2" x14ac:dyDescent="0.2">
      <c r="B61" s="87" t="s">
        <v>1128</v>
      </c>
      <c r="C61" s="12" t="s">
        <v>1129</v>
      </c>
      <c r="D61" s="13" t="s">
        <v>60</v>
      </c>
      <c r="E61" s="14">
        <v>1</v>
      </c>
      <c r="F61" s="15">
        <v>0</v>
      </c>
      <c r="G61" s="20" t="s">
        <v>930</v>
      </c>
      <c r="H61" s="20" t="s">
        <v>935</v>
      </c>
      <c r="I61" s="20" t="s">
        <v>68</v>
      </c>
      <c r="J61" s="21" t="s">
        <v>415</v>
      </c>
      <c r="K61" s="184"/>
      <c r="L61" s="130"/>
      <c r="M61" s="140"/>
      <c r="N61" s="26"/>
      <c r="O61" s="28"/>
    </row>
    <row r="62" spans="2:15" ht="13.5" hidden="1" outlineLevel="2" thickBot="1" x14ac:dyDescent="0.25">
      <c r="B62" s="87" t="s">
        <v>1128</v>
      </c>
      <c r="C62" s="12" t="s">
        <v>1129</v>
      </c>
      <c r="D62" s="33" t="s">
        <v>60</v>
      </c>
      <c r="E62" s="34">
        <v>1</v>
      </c>
      <c r="F62" s="35">
        <v>0</v>
      </c>
      <c r="G62" s="44" t="s">
        <v>931</v>
      </c>
      <c r="H62" s="44" t="s">
        <v>904</v>
      </c>
      <c r="I62" s="44" t="s">
        <v>68</v>
      </c>
      <c r="J62" s="45" t="s">
        <v>415</v>
      </c>
      <c r="K62" s="187"/>
      <c r="L62" s="188"/>
      <c r="M62" s="141"/>
      <c r="N62" s="341"/>
      <c r="O62" s="46"/>
    </row>
    <row r="63" spans="2:15" outlineLevel="1" x14ac:dyDescent="0.2">
      <c r="B63" s="87" t="s">
        <v>1128</v>
      </c>
      <c r="C63" s="39" t="s">
        <v>1129</v>
      </c>
      <c r="D63" s="47"/>
      <c r="E63" s="47"/>
      <c r="F63" s="47"/>
      <c r="G63" s="47"/>
      <c r="H63" s="47"/>
      <c r="I63" s="47"/>
      <c r="J63" s="47"/>
      <c r="K63" s="161"/>
      <c r="L63" s="158"/>
      <c r="M63" s="49"/>
      <c r="N63" s="49"/>
      <c r="O63" s="50"/>
    </row>
    <row r="64" spans="2:15" s="8" customFormat="1" ht="12.75" customHeight="1" x14ac:dyDescent="0.2">
      <c r="B64" s="122" t="s">
        <v>954</v>
      </c>
      <c r="D64" s="6"/>
      <c r="E64" s="7"/>
      <c r="F64" s="7"/>
      <c r="G64" s="572" t="s">
        <v>1222</v>
      </c>
      <c r="H64" s="572"/>
      <c r="I64" s="572"/>
      <c r="J64" s="572"/>
      <c r="K64" s="169" t="s">
        <v>404</v>
      </c>
      <c r="L64" s="6"/>
      <c r="M64" s="6"/>
      <c r="N64" s="7"/>
    </row>
    <row r="65" spans="2:15" s="8" customFormat="1" ht="12.75" customHeight="1" outlineLevel="1" thickBot="1" x14ac:dyDescent="0.25">
      <c r="B65" s="87" t="s">
        <v>954</v>
      </c>
      <c r="D65" s="6"/>
      <c r="E65" s="7"/>
      <c r="F65" s="7"/>
      <c r="J65" s="7"/>
      <c r="K65" s="160"/>
      <c r="L65" s="6"/>
      <c r="N65" s="7"/>
    </row>
    <row r="66" spans="2:15" ht="13.5" outlineLevel="1" collapsed="1" thickBot="1" x14ac:dyDescent="0.25">
      <c r="B66" s="87" t="s">
        <v>954</v>
      </c>
      <c r="C66" s="8" t="s">
        <v>296</v>
      </c>
      <c r="D66" s="474" t="s">
        <v>83</v>
      </c>
      <c r="E66" s="11">
        <v>2</v>
      </c>
      <c r="F66" s="11">
        <v>0</v>
      </c>
      <c r="G66" s="569" t="s">
        <v>988</v>
      </c>
      <c r="H66" s="570"/>
      <c r="I66" s="570"/>
      <c r="J66" s="571"/>
      <c r="K66" s="594" t="s">
        <v>1354</v>
      </c>
      <c r="L66" s="595"/>
      <c r="M66" s="595"/>
      <c r="N66" s="596"/>
      <c r="O66" s="512" t="s">
        <v>414</v>
      </c>
    </row>
    <row r="67" spans="2:15" hidden="1" outlineLevel="2" x14ac:dyDescent="0.2">
      <c r="B67" s="87" t="s">
        <v>954</v>
      </c>
      <c r="C67" s="39" t="s">
        <v>296</v>
      </c>
      <c r="D67" s="13" t="s">
        <v>83</v>
      </c>
      <c r="E67" s="14">
        <v>2</v>
      </c>
      <c r="F67" s="15">
        <v>0</v>
      </c>
      <c r="G67" s="20" t="s">
        <v>84</v>
      </c>
      <c r="H67" s="20" t="s">
        <v>85</v>
      </c>
      <c r="I67" s="20"/>
      <c r="J67" s="23" t="s">
        <v>415</v>
      </c>
      <c r="K67" s="162"/>
      <c r="L67" s="6"/>
      <c r="M67" s="20"/>
      <c r="N67" s="25"/>
      <c r="O67" s="259" t="s">
        <v>414</v>
      </c>
    </row>
    <row r="68" spans="2:15" ht="36" hidden="1" outlineLevel="2" x14ac:dyDescent="0.2">
      <c r="B68" s="87" t="s">
        <v>954</v>
      </c>
      <c r="C68" s="39" t="s">
        <v>296</v>
      </c>
      <c r="D68" s="13" t="s">
        <v>83</v>
      </c>
      <c r="E68" s="14">
        <v>2</v>
      </c>
      <c r="F68" s="15">
        <v>0</v>
      </c>
      <c r="G68" s="20" t="s">
        <v>86</v>
      </c>
      <c r="H68" s="20" t="s">
        <v>87</v>
      </c>
      <c r="I68" s="20" t="s">
        <v>68</v>
      </c>
      <c r="J68" s="23" t="s">
        <v>415</v>
      </c>
      <c r="K68" s="162" t="s">
        <v>404</v>
      </c>
      <c r="L68" s="160" t="s">
        <v>355</v>
      </c>
      <c r="M68" s="51" t="s">
        <v>1037</v>
      </c>
      <c r="N68" s="25" t="s">
        <v>68</v>
      </c>
      <c r="O68" s="260" t="s">
        <v>414</v>
      </c>
    </row>
    <row r="69" spans="2:15" hidden="1" outlineLevel="2" x14ac:dyDescent="0.2">
      <c r="B69" s="87" t="s">
        <v>954</v>
      </c>
      <c r="C69" s="39" t="s">
        <v>296</v>
      </c>
      <c r="D69" s="13" t="s">
        <v>83</v>
      </c>
      <c r="E69" s="14">
        <v>2</v>
      </c>
      <c r="F69" s="15">
        <v>0</v>
      </c>
      <c r="G69" s="20" t="s">
        <v>88</v>
      </c>
      <c r="H69" s="20" t="s">
        <v>936</v>
      </c>
      <c r="I69" s="20" t="s">
        <v>109</v>
      </c>
      <c r="J69" s="23" t="s">
        <v>415</v>
      </c>
      <c r="K69" s="189"/>
      <c r="L69" s="124"/>
      <c r="M69" s="27"/>
      <c r="N69" s="26"/>
      <c r="O69" s="28"/>
    </row>
    <row r="70" spans="2:15" hidden="1" outlineLevel="2" x14ac:dyDescent="0.2">
      <c r="B70" s="87" t="s">
        <v>954</v>
      </c>
      <c r="C70" s="39" t="s">
        <v>296</v>
      </c>
      <c r="D70" s="13" t="s">
        <v>83</v>
      </c>
      <c r="E70" s="14">
        <v>2</v>
      </c>
      <c r="F70" s="15">
        <v>0</v>
      </c>
      <c r="G70" s="20" t="s">
        <v>89</v>
      </c>
      <c r="H70" s="20" t="s">
        <v>130</v>
      </c>
      <c r="I70" s="20" t="s">
        <v>68</v>
      </c>
      <c r="J70" s="23" t="s">
        <v>415</v>
      </c>
      <c r="K70" s="189"/>
      <c r="L70" s="124"/>
      <c r="M70" s="27"/>
      <c r="N70" s="26"/>
      <c r="O70" s="28"/>
    </row>
    <row r="71" spans="2:15" hidden="1" outlineLevel="2" x14ac:dyDescent="0.2">
      <c r="B71" s="87" t="s">
        <v>954</v>
      </c>
      <c r="C71" s="39" t="s">
        <v>296</v>
      </c>
      <c r="D71" s="13" t="s">
        <v>83</v>
      </c>
      <c r="E71" s="14">
        <v>2</v>
      </c>
      <c r="F71" s="15">
        <v>0</v>
      </c>
      <c r="G71" s="52" t="s">
        <v>90</v>
      </c>
      <c r="H71" s="52" t="s">
        <v>91</v>
      </c>
      <c r="I71" s="52" t="s">
        <v>24</v>
      </c>
      <c r="J71" s="53" t="s">
        <v>415</v>
      </c>
      <c r="K71" s="190"/>
      <c r="L71" s="191"/>
      <c r="M71" s="54"/>
      <c r="N71" s="497"/>
      <c r="O71" s="55"/>
    </row>
    <row r="72" spans="2:15" hidden="1" outlineLevel="2" x14ac:dyDescent="0.2">
      <c r="B72" s="87" t="s">
        <v>954</v>
      </c>
      <c r="C72" s="39" t="s">
        <v>296</v>
      </c>
      <c r="D72" s="13" t="s">
        <v>83</v>
      </c>
      <c r="E72" s="14">
        <v>2</v>
      </c>
      <c r="F72" s="15">
        <v>0</v>
      </c>
      <c r="G72" s="20" t="s">
        <v>92</v>
      </c>
      <c r="H72" s="20" t="s">
        <v>93</v>
      </c>
      <c r="I72" s="20"/>
      <c r="J72" s="23" t="s">
        <v>415</v>
      </c>
      <c r="K72" s="162"/>
      <c r="L72" s="6"/>
      <c r="M72" s="20"/>
      <c r="N72" s="25"/>
      <c r="O72" s="260" t="s">
        <v>414</v>
      </c>
    </row>
    <row r="73" spans="2:15" hidden="1" outlineLevel="2" x14ac:dyDescent="0.2">
      <c r="B73" s="87" t="s">
        <v>954</v>
      </c>
      <c r="C73" s="39" t="s">
        <v>296</v>
      </c>
      <c r="D73" s="13" t="s">
        <v>83</v>
      </c>
      <c r="E73" s="14">
        <v>2</v>
      </c>
      <c r="F73" s="15">
        <v>0</v>
      </c>
      <c r="G73" s="20" t="s">
        <v>94</v>
      </c>
      <c r="H73" s="20" t="s">
        <v>937</v>
      </c>
      <c r="I73" s="20" t="s">
        <v>24</v>
      </c>
      <c r="J73" s="23" t="s">
        <v>415</v>
      </c>
      <c r="K73" s="162" t="s">
        <v>404</v>
      </c>
      <c r="L73" s="160" t="s">
        <v>354</v>
      </c>
      <c r="M73" s="20" t="s">
        <v>345</v>
      </c>
      <c r="N73" s="25" t="s">
        <v>24</v>
      </c>
      <c r="O73" s="260" t="s">
        <v>414</v>
      </c>
    </row>
    <row r="74" spans="2:15" hidden="1" outlineLevel="2" x14ac:dyDescent="0.2">
      <c r="B74" s="87" t="s">
        <v>954</v>
      </c>
      <c r="C74" s="39" t="s">
        <v>296</v>
      </c>
      <c r="D74" s="13" t="s">
        <v>83</v>
      </c>
      <c r="E74" s="14">
        <v>2</v>
      </c>
      <c r="F74" s="15">
        <v>0</v>
      </c>
      <c r="G74" s="20" t="s">
        <v>96</v>
      </c>
      <c r="H74" s="20" t="s">
        <v>18</v>
      </c>
      <c r="I74" s="20" t="s">
        <v>98</v>
      </c>
      <c r="J74" s="23" t="s">
        <v>415</v>
      </c>
      <c r="K74" s="189"/>
      <c r="L74" s="124"/>
      <c r="M74" s="56"/>
      <c r="N74" s="498"/>
      <c r="O74" s="28"/>
    </row>
    <row r="75" spans="2:15" hidden="1" outlineLevel="2" x14ac:dyDescent="0.2">
      <c r="B75" s="87" t="s">
        <v>954</v>
      </c>
      <c r="C75" s="39" t="s">
        <v>296</v>
      </c>
      <c r="D75" s="13" t="s">
        <v>83</v>
      </c>
      <c r="E75" s="14">
        <v>2</v>
      </c>
      <c r="F75" s="15">
        <v>0</v>
      </c>
      <c r="G75" s="20" t="s">
        <v>99</v>
      </c>
      <c r="H75" s="20" t="s">
        <v>100</v>
      </c>
      <c r="I75" s="20" t="s">
        <v>66</v>
      </c>
      <c r="J75" s="23" t="s">
        <v>415</v>
      </c>
      <c r="K75" s="189"/>
      <c r="L75" s="124"/>
      <c r="M75" s="27"/>
      <c r="N75" s="26"/>
      <c r="O75" s="28"/>
    </row>
    <row r="76" spans="2:15" hidden="1" outlineLevel="2" x14ac:dyDescent="0.2">
      <c r="B76" s="87" t="s">
        <v>954</v>
      </c>
      <c r="C76" s="39" t="s">
        <v>296</v>
      </c>
      <c r="D76" s="13" t="s">
        <v>83</v>
      </c>
      <c r="E76" s="14">
        <v>2</v>
      </c>
      <c r="F76" s="15">
        <v>0</v>
      </c>
      <c r="G76" s="16" t="str">
        <f>"1225"</f>
        <v>1225</v>
      </c>
      <c r="H76" s="16" t="s">
        <v>101</v>
      </c>
      <c r="I76" s="16" t="s">
        <v>68</v>
      </c>
      <c r="J76" s="19" t="s">
        <v>415</v>
      </c>
      <c r="K76" s="192"/>
      <c r="L76" s="125"/>
      <c r="M76" s="57"/>
      <c r="N76" s="494"/>
      <c r="O76" s="32"/>
    </row>
    <row r="77" spans="2:15" ht="13.5" hidden="1" outlineLevel="2" thickBot="1" x14ac:dyDescent="0.25">
      <c r="B77" s="87" t="s">
        <v>954</v>
      </c>
      <c r="C77" s="39" t="s">
        <v>296</v>
      </c>
      <c r="D77" s="33" t="s">
        <v>83</v>
      </c>
      <c r="E77" s="34">
        <v>2</v>
      </c>
      <c r="F77" s="35">
        <v>0</v>
      </c>
      <c r="G77" s="36" t="str">
        <f>"4343"</f>
        <v>4343</v>
      </c>
      <c r="H77" s="36" t="s">
        <v>102</v>
      </c>
      <c r="I77" s="36" t="s">
        <v>68</v>
      </c>
      <c r="J77" s="38" t="s">
        <v>415</v>
      </c>
      <c r="K77" s="193"/>
      <c r="L77" s="194"/>
      <c r="M77" s="58"/>
      <c r="N77" s="71"/>
      <c r="O77" s="59"/>
    </row>
    <row r="78" spans="2:15" ht="13.5" hidden="1" outlineLevel="2" thickBot="1" x14ac:dyDescent="0.25">
      <c r="B78" s="87" t="s">
        <v>954</v>
      </c>
      <c r="C78" s="39" t="s">
        <v>296</v>
      </c>
      <c r="K78" s="180"/>
    </row>
    <row r="79" spans="2:15" ht="13.5" outlineLevel="1" collapsed="1" thickBot="1" x14ac:dyDescent="0.25">
      <c r="B79" s="87" t="s">
        <v>954</v>
      </c>
      <c r="C79" s="8" t="s">
        <v>347</v>
      </c>
      <c r="D79" s="10" t="s">
        <v>227</v>
      </c>
      <c r="E79" s="11">
        <v>3</v>
      </c>
      <c r="F79" s="11">
        <v>0</v>
      </c>
      <c r="G79" s="569" t="s">
        <v>346</v>
      </c>
      <c r="H79" s="570"/>
      <c r="I79" s="570"/>
      <c r="J79" s="571"/>
      <c r="K79" s="594" t="s">
        <v>1354</v>
      </c>
      <c r="L79" s="595"/>
      <c r="M79" s="595"/>
      <c r="N79" s="596"/>
      <c r="O79" s="512" t="s">
        <v>414</v>
      </c>
    </row>
    <row r="80" spans="2:15" hidden="1" outlineLevel="2" x14ac:dyDescent="0.2">
      <c r="B80" s="87" t="s">
        <v>954</v>
      </c>
      <c r="C80" s="60" t="s">
        <v>347</v>
      </c>
      <c r="D80" s="13" t="s">
        <v>227</v>
      </c>
      <c r="E80" s="14">
        <v>3</v>
      </c>
      <c r="F80" s="15">
        <v>0</v>
      </c>
      <c r="G80" s="20" t="s">
        <v>103</v>
      </c>
      <c r="H80" s="20" t="s">
        <v>104</v>
      </c>
      <c r="I80" s="20"/>
      <c r="J80" s="23" t="s">
        <v>414</v>
      </c>
      <c r="K80" s="162"/>
      <c r="L80" s="6"/>
      <c r="M80" s="20"/>
      <c r="N80" s="25"/>
      <c r="O80" s="259" t="s">
        <v>414</v>
      </c>
    </row>
    <row r="81" spans="2:15" hidden="1" outlineLevel="2" x14ac:dyDescent="0.2">
      <c r="B81" s="87" t="s">
        <v>954</v>
      </c>
      <c r="C81" s="60" t="s">
        <v>347</v>
      </c>
      <c r="D81" s="13" t="s">
        <v>227</v>
      </c>
      <c r="E81" s="14">
        <v>3</v>
      </c>
      <c r="F81" s="15">
        <v>0</v>
      </c>
      <c r="G81" s="20" t="s">
        <v>105</v>
      </c>
      <c r="H81" s="20" t="s">
        <v>938</v>
      </c>
      <c r="I81" s="20" t="s">
        <v>68</v>
      </c>
      <c r="J81" s="23" t="s">
        <v>414</v>
      </c>
      <c r="K81" s="162"/>
      <c r="L81" s="6"/>
      <c r="M81" s="43" t="s">
        <v>315</v>
      </c>
      <c r="N81" s="25" t="s">
        <v>68</v>
      </c>
      <c r="O81" s="260" t="s">
        <v>414</v>
      </c>
    </row>
    <row r="82" spans="2:15" hidden="1" outlineLevel="2" x14ac:dyDescent="0.2">
      <c r="B82" s="87" t="s">
        <v>954</v>
      </c>
      <c r="C82" s="60" t="s">
        <v>347</v>
      </c>
      <c r="D82" s="13" t="s">
        <v>227</v>
      </c>
      <c r="E82" s="14">
        <v>3</v>
      </c>
      <c r="F82" s="15">
        <v>0</v>
      </c>
      <c r="G82" s="20" t="s">
        <v>106</v>
      </c>
      <c r="H82" s="20" t="s">
        <v>107</v>
      </c>
      <c r="I82" s="20" t="s">
        <v>24</v>
      </c>
      <c r="J82" s="23" t="s">
        <v>415</v>
      </c>
      <c r="K82" s="162" t="s">
        <v>404</v>
      </c>
      <c r="L82" s="160" t="s">
        <v>358</v>
      </c>
      <c r="M82" s="20" t="s">
        <v>346</v>
      </c>
      <c r="N82" s="25" t="s">
        <v>334</v>
      </c>
      <c r="O82" s="260" t="s">
        <v>414</v>
      </c>
    </row>
    <row r="83" spans="2:15" ht="13.5" hidden="1" outlineLevel="2" thickBot="1" x14ac:dyDescent="0.25">
      <c r="B83" s="87" t="s">
        <v>954</v>
      </c>
      <c r="C83" s="60" t="s">
        <v>347</v>
      </c>
      <c r="D83" s="33" t="s">
        <v>227</v>
      </c>
      <c r="E83" s="34">
        <v>3</v>
      </c>
      <c r="F83" s="35">
        <v>0</v>
      </c>
      <c r="G83" s="44" t="s">
        <v>108</v>
      </c>
      <c r="H83" s="44" t="s">
        <v>939</v>
      </c>
      <c r="I83" s="44" t="s">
        <v>68</v>
      </c>
      <c r="J83" s="61" t="s">
        <v>415</v>
      </c>
      <c r="K83" s="165"/>
      <c r="L83" s="181"/>
      <c r="M83" s="62" t="s">
        <v>352</v>
      </c>
      <c r="N83" s="499" t="s">
        <v>68</v>
      </c>
      <c r="O83" s="262" t="s">
        <v>414</v>
      </c>
    </row>
    <row r="84" spans="2:15" ht="13.5" hidden="1" outlineLevel="2" thickBot="1" x14ac:dyDescent="0.25">
      <c r="B84" s="87" t="s">
        <v>954</v>
      </c>
      <c r="C84" s="60" t="s">
        <v>347</v>
      </c>
      <c r="K84" s="180"/>
    </row>
    <row r="85" spans="2:15" ht="13.5" outlineLevel="1" collapsed="1" thickBot="1" x14ac:dyDescent="0.25">
      <c r="B85" s="87" t="s">
        <v>954</v>
      </c>
      <c r="C85" s="8" t="s">
        <v>306</v>
      </c>
      <c r="D85" s="10" t="s">
        <v>265</v>
      </c>
      <c r="E85" s="11">
        <v>5</v>
      </c>
      <c r="F85" s="11">
        <v>0</v>
      </c>
      <c r="G85" s="569" t="s">
        <v>305</v>
      </c>
      <c r="H85" s="570"/>
      <c r="I85" s="570"/>
      <c r="J85" s="571"/>
      <c r="K85" s="591"/>
      <c r="L85" s="592"/>
      <c r="M85" s="592"/>
      <c r="N85" s="593"/>
      <c r="O85" s="63" t="s">
        <v>415</v>
      </c>
    </row>
    <row r="86" spans="2:15" hidden="1" outlineLevel="2" x14ac:dyDescent="0.2">
      <c r="B86" s="87" t="s">
        <v>954</v>
      </c>
      <c r="C86" s="60" t="s">
        <v>306</v>
      </c>
      <c r="D86" s="13" t="s">
        <v>265</v>
      </c>
      <c r="E86" s="14">
        <v>5</v>
      </c>
      <c r="F86" s="15">
        <v>0</v>
      </c>
      <c r="G86" s="64" t="str">
        <f>"6311"</f>
        <v>6311</v>
      </c>
      <c r="H86" s="64" t="s">
        <v>182</v>
      </c>
      <c r="I86" s="65" t="s">
        <v>68</v>
      </c>
      <c r="J86" s="66" t="s">
        <v>414</v>
      </c>
      <c r="K86" s="166"/>
      <c r="L86" s="182"/>
      <c r="M86" s="67" t="s">
        <v>316</v>
      </c>
      <c r="N86" s="65" t="s">
        <v>68</v>
      </c>
      <c r="O86" s="265" t="s">
        <v>414</v>
      </c>
    </row>
    <row r="87" spans="2:15" hidden="1" outlineLevel="2" x14ac:dyDescent="0.2">
      <c r="B87" s="87" t="s">
        <v>954</v>
      </c>
      <c r="C87" s="60" t="s">
        <v>306</v>
      </c>
      <c r="D87" s="13" t="s">
        <v>265</v>
      </c>
      <c r="E87" s="14">
        <v>5</v>
      </c>
      <c r="F87" s="15">
        <v>0</v>
      </c>
      <c r="G87" s="16" t="s">
        <v>183</v>
      </c>
      <c r="H87" s="16" t="s">
        <v>184</v>
      </c>
      <c r="I87" s="18"/>
      <c r="J87" s="19" t="s">
        <v>415</v>
      </c>
      <c r="K87" s="163"/>
      <c r="L87" s="178"/>
      <c r="M87" s="17"/>
      <c r="N87" s="18"/>
      <c r="O87" s="263" t="s">
        <v>414</v>
      </c>
    </row>
    <row r="88" spans="2:15" hidden="1" outlineLevel="2" x14ac:dyDescent="0.2">
      <c r="B88" s="87" t="s">
        <v>954</v>
      </c>
      <c r="C88" s="60" t="s">
        <v>306</v>
      </c>
      <c r="D88" s="13" t="s">
        <v>265</v>
      </c>
      <c r="E88" s="14">
        <v>5</v>
      </c>
      <c r="F88" s="15">
        <v>0</v>
      </c>
      <c r="G88" s="20" t="s">
        <v>185</v>
      </c>
      <c r="H88" s="20" t="s">
        <v>186</v>
      </c>
      <c r="I88" s="25" t="s">
        <v>68</v>
      </c>
      <c r="J88" s="23" t="s">
        <v>415</v>
      </c>
      <c r="K88" s="189"/>
      <c r="L88" s="124"/>
      <c r="M88" s="27"/>
      <c r="N88" s="26"/>
      <c r="O88" s="28"/>
    </row>
    <row r="89" spans="2:15" hidden="1" outlineLevel="2" x14ac:dyDescent="0.2">
      <c r="B89" s="87" t="s">
        <v>954</v>
      </c>
      <c r="C89" s="60" t="s">
        <v>306</v>
      </c>
      <c r="D89" s="13" t="s">
        <v>265</v>
      </c>
      <c r="E89" s="14">
        <v>5</v>
      </c>
      <c r="F89" s="15">
        <v>0</v>
      </c>
      <c r="G89" s="20" t="s">
        <v>187</v>
      </c>
      <c r="H89" s="20" t="s">
        <v>188</v>
      </c>
      <c r="I89" s="25" t="s">
        <v>68</v>
      </c>
      <c r="J89" s="23" t="s">
        <v>415</v>
      </c>
      <c r="K89" s="189"/>
      <c r="L89" s="124"/>
      <c r="M89" s="27"/>
      <c r="N89" s="26"/>
      <c r="O89" s="28"/>
    </row>
    <row r="90" spans="2:15" hidden="1" outlineLevel="2" x14ac:dyDescent="0.2">
      <c r="B90" s="87" t="s">
        <v>954</v>
      </c>
      <c r="C90" s="60" t="s">
        <v>306</v>
      </c>
      <c r="D90" s="13" t="s">
        <v>265</v>
      </c>
      <c r="E90" s="14">
        <v>5</v>
      </c>
      <c r="F90" s="15">
        <v>0</v>
      </c>
      <c r="G90" s="20" t="s">
        <v>189</v>
      </c>
      <c r="H90" s="20" t="s">
        <v>190</v>
      </c>
      <c r="I90" s="25" t="s">
        <v>109</v>
      </c>
      <c r="J90" s="23" t="s">
        <v>415</v>
      </c>
      <c r="K90" s="189"/>
      <c r="L90" s="124"/>
      <c r="M90" s="27"/>
      <c r="N90" s="26"/>
      <c r="O90" s="28"/>
    </row>
    <row r="91" spans="2:15" hidden="1" outlineLevel="2" x14ac:dyDescent="0.2">
      <c r="B91" s="87" t="s">
        <v>954</v>
      </c>
      <c r="C91" s="60" t="s">
        <v>306</v>
      </c>
      <c r="D91" s="13" t="s">
        <v>265</v>
      </c>
      <c r="E91" s="14">
        <v>5</v>
      </c>
      <c r="F91" s="15">
        <v>0</v>
      </c>
      <c r="G91" s="20" t="s">
        <v>191</v>
      </c>
      <c r="H91" s="20" t="s">
        <v>192</v>
      </c>
      <c r="I91" s="25" t="s">
        <v>110</v>
      </c>
      <c r="J91" s="23" t="s">
        <v>415</v>
      </c>
      <c r="K91" s="189"/>
      <c r="L91" s="124"/>
      <c r="M91" s="68"/>
      <c r="N91" s="26"/>
      <c r="O91" s="28"/>
    </row>
    <row r="92" spans="2:15" hidden="1" outlineLevel="2" x14ac:dyDescent="0.2">
      <c r="B92" s="87" t="s">
        <v>954</v>
      </c>
      <c r="C92" s="60" t="s">
        <v>306</v>
      </c>
      <c r="D92" s="13" t="s">
        <v>265</v>
      </c>
      <c r="E92" s="14">
        <v>5</v>
      </c>
      <c r="F92" s="15">
        <v>0</v>
      </c>
      <c r="G92" s="16" t="s">
        <v>193</v>
      </c>
      <c r="H92" s="16" t="s">
        <v>194</v>
      </c>
      <c r="I92" s="18"/>
      <c r="J92" s="19" t="s">
        <v>415</v>
      </c>
      <c r="K92" s="163"/>
      <c r="L92" s="178"/>
      <c r="M92" s="18"/>
      <c r="N92" s="18"/>
      <c r="O92" s="263" t="s">
        <v>414</v>
      </c>
    </row>
    <row r="93" spans="2:15" hidden="1" outlineLevel="2" x14ac:dyDescent="0.2">
      <c r="B93" s="87" t="s">
        <v>954</v>
      </c>
      <c r="C93" s="60" t="s">
        <v>306</v>
      </c>
      <c r="D93" s="13" t="s">
        <v>265</v>
      </c>
      <c r="E93" s="14">
        <v>5</v>
      </c>
      <c r="F93" s="15">
        <v>0</v>
      </c>
      <c r="G93" s="20" t="s">
        <v>195</v>
      </c>
      <c r="H93" s="20" t="s">
        <v>196</v>
      </c>
      <c r="I93" s="25" t="s">
        <v>68</v>
      </c>
      <c r="J93" s="23" t="s">
        <v>414</v>
      </c>
      <c r="K93" s="162"/>
      <c r="L93" s="6"/>
      <c r="M93" s="22" t="s">
        <v>689</v>
      </c>
      <c r="N93" s="25" t="s">
        <v>68</v>
      </c>
      <c r="O93" s="260" t="s">
        <v>414</v>
      </c>
    </row>
    <row r="94" spans="2:15" hidden="1" outlineLevel="2" x14ac:dyDescent="0.2">
      <c r="B94" s="87" t="s">
        <v>954</v>
      </c>
      <c r="C94" s="60" t="s">
        <v>306</v>
      </c>
      <c r="D94" s="13" t="s">
        <v>265</v>
      </c>
      <c r="E94" s="14">
        <v>5</v>
      </c>
      <c r="F94" s="15">
        <v>0</v>
      </c>
      <c r="G94" s="20" t="s">
        <v>197</v>
      </c>
      <c r="H94" s="20" t="s">
        <v>198</v>
      </c>
      <c r="I94" s="25" t="s">
        <v>152</v>
      </c>
      <c r="J94" s="23" t="s">
        <v>415</v>
      </c>
      <c r="K94" s="162" t="s">
        <v>404</v>
      </c>
      <c r="L94" s="24" t="s">
        <v>380</v>
      </c>
      <c r="M94" s="25" t="s">
        <v>349</v>
      </c>
      <c r="N94" s="25" t="s">
        <v>213</v>
      </c>
      <c r="O94" s="260" t="s">
        <v>414</v>
      </c>
    </row>
    <row r="95" spans="2:15" hidden="1" outlineLevel="2" x14ac:dyDescent="0.2">
      <c r="B95" s="87" t="s">
        <v>954</v>
      </c>
      <c r="C95" s="60" t="s">
        <v>306</v>
      </c>
      <c r="D95" s="13" t="s">
        <v>265</v>
      </c>
      <c r="E95" s="14">
        <v>5</v>
      </c>
      <c r="F95" s="15">
        <v>0</v>
      </c>
      <c r="G95" s="20" t="s">
        <v>199</v>
      </c>
      <c r="H95" s="20" t="s">
        <v>200</v>
      </c>
      <c r="I95" s="25" t="s">
        <v>152</v>
      </c>
      <c r="J95" s="23" t="s">
        <v>415</v>
      </c>
      <c r="K95" s="189"/>
      <c r="L95" s="124"/>
      <c r="M95" s="26"/>
      <c r="N95" s="26"/>
      <c r="O95" s="28"/>
    </row>
    <row r="96" spans="2:15" hidden="1" outlineLevel="2" x14ac:dyDescent="0.2">
      <c r="B96" s="87" t="s">
        <v>954</v>
      </c>
      <c r="C96" s="60" t="s">
        <v>306</v>
      </c>
      <c r="D96" s="13" t="s">
        <v>265</v>
      </c>
      <c r="E96" s="14">
        <v>5</v>
      </c>
      <c r="F96" s="15">
        <v>0</v>
      </c>
      <c r="G96" s="20" t="s">
        <v>201</v>
      </c>
      <c r="H96" s="20" t="s">
        <v>202</v>
      </c>
      <c r="I96" s="25" t="s">
        <v>152</v>
      </c>
      <c r="J96" s="23" t="s">
        <v>415</v>
      </c>
      <c r="K96" s="189"/>
      <c r="L96" s="124"/>
      <c r="M96" s="26"/>
      <c r="N96" s="26"/>
      <c r="O96" s="28"/>
    </row>
    <row r="97" spans="2:15" hidden="1" outlineLevel="2" x14ac:dyDescent="0.2">
      <c r="B97" s="87" t="s">
        <v>954</v>
      </c>
      <c r="C97" s="60" t="s">
        <v>306</v>
      </c>
      <c r="D97" s="13" t="s">
        <v>265</v>
      </c>
      <c r="E97" s="14">
        <v>5</v>
      </c>
      <c r="F97" s="15">
        <v>0</v>
      </c>
      <c r="G97" s="20" t="s">
        <v>203</v>
      </c>
      <c r="H97" s="20" t="s">
        <v>204</v>
      </c>
      <c r="I97" s="25" t="s">
        <v>81</v>
      </c>
      <c r="J97" s="23" t="s">
        <v>415</v>
      </c>
      <c r="K97" s="189"/>
      <c r="L97" s="124"/>
      <c r="M97" s="26"/>
      <c r="N97" s="26"/>
      <c r="O97" s="28"/>
    </row>
    <row r="98" spans="2:15" ht="13.5" hidden="1" outlineLevel="2" thickBot="1" x14ac:dyDescent="0.25">
      <c r="B98" s="87" t="s">
        <v>954</v>
      </c>
      <c r="C98" s="60" t="s">
        <v>306</v>
      </c>
      <c r="D98" s="33" t="s">
        <v>265</v>
      </c>
      <c r="E98" s="34">
        <v>5</v>
      </c>
      <c r="F98" s="35">
        <v>0</v>
      </c>
      <c r="G98" s="36" t="str">
        <f>"7383"</f>
        <v>7383</v>
      </c>
      <c r="H98" s="36" t="s">
        <v>205</v>
      </c>
      <c r="I98" s="69" t="s">
        <v>68</v>
      </c>
      <c r="J98" s="38" t="s">
        <v>415</v>
      </c>
      <c r="K98" s="193"/>
      <c r="L98" s="194"/>
      <c r="M98" s="70"/>
      <c r="N98" s="71"/>
      <c r="O98" s="59"/>
    </row>
    <row r="99" spans="2:15" ht="13.5" hidden="1" outlineLevel="2" thickBot="1" x14ac:dyDescent="0.25">
      <c r="B99" s="87" t="s">
        <v>954</v>
      </c>
      <c r="C99" s="60" t="s">
        <v>306</v>
      </c>
      <c r="K99" s="180"/>
    </row>
    <row r="100" spans="2:15" ht="13.5" outlineLevel="1" collapsed="1" thickBot="1" x14ac:dyDescent="0.25">
      <c r="B100" s="87" t="s">
        <v>954</v>
      </c>
      <c r="C100" s="8" t="s">
        <v>308</v>
      </c>
      <c r="D100" s="10" t="s">
        <v>266</v>
      </c>
      <c r="E100" s="11">
        <v>5</v>
      </c>
      <c r="F100" s="11">
        <v>0</v>
      </c>
      <c r="G100" s="569" t="s">
        <v>307</v>
      </c>
      <c r="H100" s="570"/>
      <c r="I100" s="570"/>
      <c r="J100" s="571"/>
      <c r="K100" s="591"/>
      <c r="L100" s="592"/>
      <c r="M100" s="592"/>
      <c r="N100" s="593"/>
      <c r="O100" s="63" t="s">
        <v>415</v>
      </c>
    </row>
    <row r="101" spans="2:15" hidden="1" outlineLevel="2" x14ac:dyDescent="0.2">
      <c r="B101" s="87" t="s">
        <v>954</v>
      </c>
      <c r="C101" s="60" t="s">
        <v>308</v>
      </c>
      <c r="D101" s="13" t="s">
        <v>266</v>
      </c>
      <c r="E101" s="14">
        <v>5</v>
      </c>
      <c r="F101" s="15">
        <v>0</v>
      </c>
      <c r="G101" s="64" t="str">
        <f>"6311"</f>
        <v>6311</v>
      </c>
      <c r="H101" s="64" t="s">
        <v>182</v>
      </c>
      <c r="I101" s="65" t="s">
        <v>68</v>
      </c>
      <c r="J101" s="66" t="s">
        <v>414</v>
      </c>
      <c r="K101" s="166"/>
      <c r="L101" s="182"/>
      <c r="M101" s="67" t="s">
        <v>317</v>
      </c>
      <c r="N101" s="65" t="s">
        <v>68</v>
      </c>
      <c r="O101" s="265" t="s">
        <v>414</v>
      </c>
    </row>
    <row r="102" spans="2:15" hidden="1" outlineLevel="2" x14ac:dyDescent="0.2">
      <c r="B102" s="87" t="s">
        <v>954</v>
      </c>
      <c r="C102" s="60" t="s">
        <v>308</v>
      </c>
      <c r="D102" s="13" t="s">
        <v>266</v>
      </c>
      <c r="E102" s="14">
        <v>5</v>
      </c>
      <c r="F102" s="15">
        <v>0</v>
      </c>
      <c r="G102" s="16" t="s">
        <v>183</v>
      </c>
      <c r="H102" s="16" t="s">
        <v>184</v>
      </c>
      <c r="I102" s="18"/>
      <c r="J102" s="19" t="s">
        <v>415</v>
      </c>
      <c r="K102" s="163"/>
      <c r="L102" s="178"/>
      <c r="M102" s="18"/>
      <c r="N102" s="18"/>
      <c r="O102" s="263" t="s">
        <v>414</v>
      </c>
    </row>
    <row r="103" spans="2:15" hidden="1" outlineLevel="2" x14ac:dyDescent="0.2">
      <c r="B103" s="87" t="s">
        <v>954</v>
      </c>
      <c r="C103" s="60" t="s">
        <v>308</v>
      </c>
      <c r="D103" s="13" t="s">
        <v>266</v>
      </c>
      <c r="E103" s="14">
        <v>5</v>
      </c>
      <c r="F103" s="15">
        <v>0</v>
      </c>
      <c r="G103" s="20" t="s">
        <v>185</v>
      </c>
      <c r="H103" s="20" t="s">
        <v>186</v>
      </c>
      <c r="I103" s="25" t="s">
        <v>68</v>
      </c>
      <c r="J103" s="23" t="s">
        <v>414</v>
      </c>
      <c r="K103" s="162"/>
      <c r="L103" s="6"/>
      <c r="M103" s="25" t="s">
        <v>690</v>
      </c>
      <c r="N103" s="25"/>
      <c r="O103" s="260" t="s">
        <v>414</v>
      </c>
    </row>
    <row r="104" spans="2:15" hidden="1" outlineLevel="2" x14ac:dyDescent="0.2">
      <c r="B104" s="87" t="s">
        <v>954</v>
      </c>
      <c r="C104" s="60" t="s">
        <v>308</v>
      </c>
      <c r="D104" s="13" t="s">
        <v>266</v>
      </c>
      <c r="E104" s="14">
        <v>5</v>
      </c>
      <c r="F104" s="15">
        <v>0</v>
      </c>
      <c r="G104" s="20" t="s">
        <v>187</v>
      </c>
      <c r="H104" s="20" t="s">
        <v>188</v>
      </c>
      <c r="I104" s="25" t="s">
        <v>68</v>
      </c>
      <c r="J104" s="23" t="s">
        <v>415</v>
      </c>
      <c r="K104" s="189"/>
      <c r="L104" s="124"/>
      <c r="M104" s="26"/>
      <c r="N104" s="26"/>
      <c r="O104" s="28"/>
    </row>
    <row r="105" spans="2:15" hidden="1" outlineLevel="2" x14ac:dyDescent="0.2">
      <c r="B105" s="87" t="s">
        <v>954</v>
      </c>
      <c r="C105" s="60" t="s">
        <v>308</v>
      </c>
      <c r="D105" s="13" t="s">
        <v>266</v>
      </c>
      <c r="E105" s="14">
        <v>5</v>
      </c>
      <c r="F105" s="15">
        <v>0</v>
      </c>
      <c r="G105" s="20" t="s">
        <v>189</v>
      </c>
      <c r="H105" s="20" t="s">
        <v>190</v>
      </c>
      <c r="I105" s="25" t="s">
        <v>109</v>
      </c>
      <c r="J105" s="23" t="s">
        <v>415</v>
      </c>
      <c r="K105" s="189"/>
      <c r="L105" s="124"/>
      <c r="M105" s="26"/>
      <c r="N105" s="26"/>
      <c r="O105" s="28"/>
    </row>
    <row r="106" spans="2:15" hidden="1" outlineLevel="2" x14ac:dyDescent="0.2">
      <c r="B106" s="87" t="s">
        <v>954</v>
      </c>
      <c r="C106" s="60" t="s">
        <v>308</v>
      </c>
      <c r="D106" s="13" t="s">
        <v>266</v>
      </c>
      <c r="E106" s="14">
        <v>5</v>
      </c>
      <c r="F106" s="15">
        <v>0</v>
      </c>
      <c r="G106" s="20" t="s">
        <v>191</v>
      </c>
      <c r="H106" s="20" t="s">
        <v>192</v>
      </c>
      <c r="I106" s="25" t="s">
        <v>110</v>
      </c>
      <c r="J106" s="23" t="s">
        <v>415</v>
      </c>
      <c r="K106" s="189"/>
      <c r="L106" s="124"/>
      <c r="M106" s="68"/>
      <c r="N106" s="26"/>
      <c r="O106" s="28"/>
    </row>
    <row r="107" spans="2:15" hidden="1" outlineLevel="2" x14ac:dyDescent="0.2">
      <c r="B107" s="87" t="s">
        <v>954</v>
      </c>
      <c r="C107" s="60" t="s">
        <v>308</v>
      </c>
      <c r="D107" s="13" t="s">
        <v>266</v>
      </c>
      <c r="E107" s="14">
        <v>5</v>
      </c>
      <c r="F107" s="15">
        <v>0</v>
      </c>
      <c r="G107" s="16" t="s">
        <v>193</v>
      </c>
      <c r="H107" s="16" t="s">
        <v>194</v>
      </c>
      <c r="I107" s="18"/>
      <c r="J107" s="19" t="s">
        <v>415</v>
      </c>
      <c r="K107" s="163"/>
      <c r="L107" s="178"/>
      <c r="M107" s="18"/>
      <c r="N107" s="18"/>
      <c r="O107" s="263" t="s">
        <v>414</v>
      </c>
    </row>
    <row r="108" spans="2:15" hidden="1" outlineLevel="2" x14ac:dyDescent="0.2">
      <c r="B108" s="87" t="s">
        <v>954</v>
      </c>
      <c r="C108" s="60" t="s">
        <v>308</v>
      </c>
      <c r="D108" s="13" t="s">
        <v>266</v>
      </c>
      <c r="E108" s="14">
        <v>5</v>
      </c>
      <c r="F108" s="15">
        <v>0</v>
      </c>
      <c r="G108" s="20" t="s">
        <v>195</v>
      </c>
      <c r="H108" s="20" t="s">
        <v>196</v>
      </c>
      <c r="I108" s="25" t="s">
        <v>68</v>
      </c>
      <c r="J108" s="23" t="s">
        <v>414</v>
      </c>
      <c r="K108" s="162"/>
      <c r="L108" s="6"/>
      <c r="M108" s="22" t="s">
        <v>691</v>
      </c>
      <c r="N108" s="25" t="s">
        <v>68</v>
      </c>
      <c r="O108" s="260" t="s">
        <v>414</v>
      </c>
    </row>
    <row r="109" spans="2:15" hidden="1" outlineLevel="2" x14ac:dyDescent="0.2">
      <c r="B109" s="87" t="s">
        <v>954</v>
      </c>
      <c r="C109" s="60" t="s">
        <v>308</v>
      </c>
      <c r="D109" s="13" t="s">
        <v>266</v>
      </c>
      <c r="E109" s="14">
        <v>5</v>
      </c>
      <c r="F109" s="15">
        <v>0</v>
      </c>
      <c r="G109" s="20" t="s">
        <v>197</v>
      </c>
      <c r="H109" s="20" t="s">
        <v>198</v>
      </c>
      <c r="I109" s="25" t="s">
        <v>152</v>
      </c>
      <c r="J109" s="23" t="s">
        <v>415</v>
      </c>
      <c r="K109" s="162" t="s">
        <v>404</v>
      </c>
      <c r="L109" s="24" t="s">
        <v>381</v>
      </c>
      <c r="M109" s="25" t="s">
        <v>1020</v>
      </c>
      <c r="N109" s="25" t="s">
        <v>1138</v>
      </c>
      <c r="O109" s="260" t="s">
        <v>414</v>
      </c>
    </row>
    <row r="110" spans="2:15" hidden="1" outlineLevel="2" x14ac:dyDescent="0.2">
      <c r="B110" s="87" t="s">
        <v>954</v>
      </c>
      <c r="C110" s="60" t="s">
        <v>308</v>
      </c>
      <c r="D110" s="13" t="s">
        <v>266</v>
      </c>
      <c r="E110" s="14">
        <v>5</v>
      </c>
      <c r="F110" s="15">
        <v>0</v>
      </c>
      <c r="G110" s="20" t="s">
        <v>199</v>
      </c>
      <c r="H110" s="20" t="s">
        <v>200</v>
      </c>
      <c r="I110" s="25" t="s">
        <v>152</v>
      </c>
      <c r="J110" s="23" t="s">
        <v>415</v>
      </c>
      <c r="K110" s="189"/>
      <c r="L110" s="124"/>
      <c r="M110" s="26"/>
      <c r="N110" s="26"/>
      <c r="O110" s="28"/>
    </row>
    <row r="111" spans="2:15" hidden="1" outlineLevel="2" x14ac:dyDescent="0.2">
      <c r="B111" s="87" t="s">
        <v>954</v>
      </c>
      <c r="C111" s="60" t="s">
        <v>308</v>
      </c>
      <c r="D111" s="13" t="s">
        <v>266</v>
      </c>
      <c r="E111" s="14">
        <v>5</v>
      </c>
      <c r="F111" s="15">
        <v>0</v>
      </c>
      <c r="G111" s="20" t="s">
        <v>201</v>
      </c>
      <c r="H111" s="20" t="s">
        <v>202</v>
      </c>
      <c r="I111" s="25" t="s">
        <v>152</v>
      </c>
      <c r="J111" s="23" t="s">
        <v>415</v>
      </c>
      <c r="K111" s="189"/>
      <c r="L111" s="124"/>
      <c r="M111" s="26"/>
      <c r="N111" s="26"/>
      <c r="O111" s="28"/>
    </row>
    <row r="112" spans="2:15" hidden="1" outlineLevel="2" x14ac:dyDescent="0.2">
      <c r="B112" s="87" t="s">
        <v>954</v>
      </c>
      <c r="C112" s="60" t="s">
        <v>308</v>
      </c>
      <c r="D112" s="13" t="s">
        <v>266</v>
      </c>
      <c r="E112" s="14">
        <v>5</v>
      </c>
      <c r="F112" s="15">
        <v>0</v>
      </c>
      <c r="G112" s="20" t="s">
        <v>203</v>
      </c>
      <c r="H112" s="20" t="s">
        <v>204</v>
      </c>
      <c r="I112" s="25" t="s">
        <v>81</v>
      </c>
      <c r="J112" s="23" t="s">
        <v>415</v>
      </c>
      <c r="K112" s="189"/>
      <c r="L112" s="124"/>
      <c r="M112" s="26"/>
      <c r="N112" s="26"/>
      <c r="O112" s="28"/>
    </row>
    <row r="113" spans="2:15" ht="13.5" hidden="1" outlineLevel="2" thickBot="1" x14ac:dyDescent="0.25">
      <c r="B113" s="87" t="s">
        <v>954</v>
      </c>
      <c r="C113" s="60" t="s">
        <v>308</v>
      </c>
      <c r="D113" s="33" t="s">
        <v>266</v>
      </c>
      <c r="E113" s="34">
        <v>5</v>
      </c>
      <c r="F113" s="35">
        <v>0</v>
      </c>
      <c r="G113" s="36" t="str">
        <f>"7383"</f>
        <v>7383</v>
      </c>
      <c r="H113" s="36" t="s">
        <v>205</v>
      </c>
      <c r="I113" s="69" t="s">
        <v>68</v>
      </c>
      <c r="J113" s="38" t="s">
        <v>415</v>
      </c>
      <c r="K113" s="193"/>
      <c r="L113" s="194"/>
      <c r="M113" s="70"/>
      <c r="N113" s="71"/>
      <c r="O113" s="59"/>
    </row>
    <row r="114" spans="2:15" ht="13.5" hidden="1" outlineLevel="2" thickBot="1" x14ac:dyDescent="0.25">
      <c r="B114" s="87" t="s">
        <v>954</v>
      </c>
      <c r="C114" s="60" t="s">
        <v>308</v>
      </c>
      <c r="K114" s="180"/>
    </row>
    <row r="115" spans="2:15" ht="13.5" outlineLevel="1" collapsed="1" thickBot="1" x14ac:dyDescent="0.25">
      <c r="B115" s="87" t="s">
        <v>954</v>
      </c>
      <c r="C115" s="8" t="s">
        <v>309</v>
      </c>
      <c r="D115" s="10" t="s">
        <v>267</v>
      </c>
      <c r="E115" s="11">
        <v>5</v>
      </c>
      <c r="F115" s="11">
        <v>0</v>
      </c>
      <c r="G115" s="569" t="s">
        <v>310</v>
      </c>
      <c r="H115" s="570"/>
      <c r="I115" s="570"/>
      <c r="J115" s="571"/>
      <c r="K115" s="591"/>
      <c r="L115" s="592"/>
      <c r="M115" s="592"/>
      <c r="N115" s="593"/>
      <c r="O115" s="63" t="s">
        <v>415</v>
      </c>
    </row>
    <row r="116" spans="2:15" hidden="1" outlineLevel="2" x14ac:dyDescent="0.2">
      <c r="B116" s="87" t="s">
        <v>954</v>
      </c>
      <c r="C116" s="60" t="s">
        <v>309</v>
      </c>
      <c r="D116" s="13" t="s">
        <v>267</v>
      </c>
      <c r="E116" s="14">
        <v>5</v>
      </c>
      <c r="F116" s="15">
        <v>0</v>
      </c>
      <c r="G116" s="64" t="str">
        <f>"6311"</f>
        <v>6311</v>
      </c>
      <c r="H116" s="64" t="s">
        <v>182</v>
      </c>
      <c r="I116" s="65" t="s">
        <v>68</v>
      </c>
      <c r="J116" s="66" t="s">
        <v>414</v>
      </c>
      <c r="K116" s="166"/>
      <c r="L116" s="182"/>
      <c r="M116" s="67" t="s">
        <v>318</v>
      </c>
      <c r="N116" s="65" t="s">
        <v>68</v>
      </c>
      <c r="O116" s="265" t="s">
        <v>414</v>
      </c>
    </row>
    <row r="117" spans="2:15" hidden="1" outlineLevel="2" x14ac:dyDescent="0.2">
      <c r="B117" s="87" t="s">
        <v>954</v>
      </c>
      <c r="C117" s="60" t="s">
        <v>309</v>
      </c>
      <c r="D117" s="13" t="s">
        <v>267</v>
      </c>
      <c r="E117" s="14">
        <v>5</v>
      </c>
      <c r="F117" s="15">
        <v>0</v>
      </c>
      <c r="G117" s="16" t="s">
        <v>183</v>
      </c>
      <c r="H117" s="16" t="s">
        <v>184</v>
      </c>
      <c r="I117" s="18"/>
      <c r="J117" s="19" t="s">
        <v>415</v>
      </c>
      <c r="K117" s="163"/>
      <c r="L117" s="178"/>
      <c r="M117" s="17"/>
      <c r="N117" s="18"/>
      <c r="O117" s="263" t="s">
        <v>414</v>
      </c>
    </row>
    <row r="118" spans="2:15" hidden="1" outlineLevel="2" x14ac:dyDescent="0.2">
      <c r="B118" s="87" t="s">
        <v>954</v>
      </c>
      <c r="C118" s="60" t="s">
        <v>309</v>
      </c>
      <c r="D118" s="13" t="s">
        <v>267</v>
      </c>
      <c r="E118" s="14">
        <v>5</v>
      </c>
      <c r="F118" s="15">
        <v>0</v>
      </c>
      <c r="G118" s="20" t="s">
        <v>185</v>
      </c>
      <c r="H118" s="20" t="s">
        <v>186</v>
      </c>
      <c r="I118" s="25" t="s">
        <v>68</v>
      </c>
      <c r="J118" s="23" t="s">
        <v>414</v>
      </c>
      <c r="K118" s="189"/>
      <c r="L118" s="124"/>
      <c r="M118" s="27"/>
      <c r="N118" s="26"/>
      <c r="O118" s="28"/>
    </row>
    <row r="119" spans="2:15" hidden="1" outlineLevel="2" x14ac:dyDescent="0.2">
      <c r="B119" s="87" t="s">
        <v>954</v>
      </c>
      <c r="C119" s="60" t="s">
        <v>309</v>
      </c>
      <c r="D119" s="13" t="s">
        <v>267</v>
      </c>
      <c r="E119" s="14">
        <v>5</v>
      </c>
      <c r="F119" s="15">
        <v>0</v>
      </c>
      <c r="G119" s="20" t="s">
        <v>187</v>
      </c>
      <c r="H119" s="20" t="s">
        <v>188</v>
      </c>
      <c r="I119" s="25" t="s">
        <v>68</v>
      </c>
      <c r="J119" s="23" t="s">
        <v>415</v>
      </c>
      <c r="K119" s="189"/>
      <c r="L119" s="124"/>
      <c r="M119" s="27"/>
      <c r="N119" s="26"/>
      <c r="O119" s="28"/>
    </row>
    <row r="120" spans="2:15" hidden="1" outlineLevel="2" x14ac:dyDescent="0.2">
      <c r="B120" s="87" t="s">
        <v>954</v>
      </c>
      <c r="C120" s="60" t="s">
        <v>309</v>
      </c>
      <c r="D120" s="13" t="s">
        <v>267</v>
      </c>
      <c r="E120" s="14">
        <v>5</v>
      </c>
      <c r="F120" s="15">
        <v>0</v>
      </c>
      <c r="G120" s="20" t="s">
        <v>189</v>
      </c>
      <c r="H120" s="20" t="s">
        <v>190</v>
      </c>
      <c r="I120" s="25" t="s">
        <v>109</v>
      </c>
      <c r="J120" s="23" t="s">
        <v>415</v>
      </c>
      <c r="K120" s="189"/>
      <c r="L120" s="124"/>
      <c r="M120" s="27"/>
      <c r="N120" s="26"/>
      <c r="O120" s="28"/>
    </row>
    <row r="121" spans="2:15" hidden="1" outlineLevel="2" x14ac:dyDescent="0.2">
      <c r="B121" s="87" t="s">
        <v>954</v>
      </c>
      <c r="C121" s="60" t="s">
        <v>309</v>
      </c>
      <c r="D121" s="13" t="s">
        <v>267</v>
      </c>
      <c r="E121" s="14">
        <v>5</v>
      </c>
      <c r="F121" s="15">
        <v>0</v>
      </c>
      <c r="G121" s="20" t="s">
        <v>191</v>
      </c>
      <c r="H121" s="20" t="s">
        <v>192</v>
      </c>
      <c r="I121" s="25" t="s">
        <v>110</v>
      </c>
      <c r="J121" s="23" t="s">
        <v>415</v>
      </c>
      <c r="K121" s="189"/>
      <c r="L121" s="124"/>
      <c r="M121" s="68"/>
      <c r="N121" s="26"/>
      <c r="O121" s="28"/>
    </row>
    <row r="122" spans="2:15" hidden="1" outlineLevel="2" x14ac:dyDescent="0.2">
      <c r="B122" s="87" t="s">
        <v>954</v>
      </c>
      <c r="C122" s="60" t="s">
        <v>309</v>
      </c>
      <c r="D122" s="13" t="s">
        <v>267</v>
      </c>
      <c r="E122" s="14">
        <v>5</v>
      </c>
      <c r="F122" s="15">
        <v>0</v>
      </c>
      <c r="G122" s="16" t="s">
        <v>193</v>
      </c>
      <c r="H122" s="16" t="s">
        <v>194</v>
      </c>
      <c r="I122" s="18"/>
      <c r="J122" s="19" t="s">
        <v>415</v>
      </c>
      <c r="K122" s="163"/>
      <c r="L122" s="178"/>
      <c r="M122" s="18"/>
      <c r="N122" s="18"/>
      <c r="O122" s="263" t="s">
        <v>414</v>
      </c>
    </row>
    <row r="123" spans="2:15" hidden="1" outlineLevel="2" x14ac:dyDescent="0.2">
      <c r="B123" s="87" t="s">
        <v>954</v>
      </c>
      <c r="C123" s="60" t="s">
        <v>309</v>
      </c>
      <c r="D123" s="13" t="s">
        <v>267</v>
      </c>
      <c r="E123" s="14">
        <v>5</v>
      </c>
      <c r="F123" s="15">
        <v>0</v>
      </c>
      <c r="G123" s="20" t="s">
        <v>195</v>
      </c>
      <c r="H123" s="20" t="s">
        <v>196</v>
      </c>
      <c r="I123" s="25" t="s">
        <v>68</v>
      </c>
      <c r="J123" s="23" t="s">
        <v>414</v>
      </c>
      <c r="K123" s="162"/>
      <c r="L123" s="6"/>
      <c r="M123" s="22" t="s">
        <v>692</v>
      </c>
      <c r="N123" s="25" t="s">
        <v>68</v>
      </c>
      <c r="O123" s="260" t="s">
        <v>414</v>
      </c>
    </row>
    <row r="124" spans="2:15" hidden="1" outlineLevel="2" x14ac:dyDescent="0.2">
      <c r="B124" s="87" t="s">
        <v>954</v>
      </c>
      <c r="C124" s="60" t="s">
        <v>309</v>
      </c>
      <c r="D124" s="13" t="s">
        <v>267</v>
      </c>
      <c r="E124" s="14">
        <v>5</v>
      </c>
      <c r="F124" s="15">
        <v>0</v>
      </c>
      <c r="G124" s="20" t="s">
        <v>197</v>
      </c>
      <c r="H124" s="20" t="s">
        <v>198</v>
      </c>
      <c r="I124" s="25" t="s">
        <v>152</v>
      </c>
      <c r="J124" s="23" t="s">
        <v>415</v>
      </c>
      <c r="K124" s="162" t="s">
        <v>404</v>
      </c>
      <c r="L124" s="24" t="s">
        <v>382</v>
      </c>
      <c r="M124" s="25" t="s">
        <v>1022</v>
      </c>
      <c r="N124" s="25" t="s">
        <v>1139</v>
      </c>
      <c r="O124" s="260" t="s">
        <v>414</v>
      </c>
    </row>
    <row r="125" spans="2:15" hidden="1" outlineLevel="2" x14ac:dyDescent="0.2">
      <c r="B125" s="87" t="s">
        <v>954</v>
      </c>
      <c r="C125" s="60" t="s">
        <v>309</v>
      </c>
      <c r="D125" s="13" t="s">
        <v>267</v>
      </c>
      <c r="E125" s="14">
        <v>5</v>
      </c>
      <c r="F125" s="15">
        <v>0</v>
      </c>
      <c r="G125" s="20" t="s">
        <v>199</v>
      </c>
      <c r="H125" s="20" t="s">
        <v>200</v>
      </c>
      <c r="I125" s="25" t="s">
        <v>152</v>
      </c>
      <c r="J125" s="23" t="s">
        <v>415</v>
      </c>
      <c r="K125" s="189"/>
      <c r="L125" s="124"/>
      <c r="M125" s="26"/>
      <c r="N125" s="26"/>
      <c r="O125" s="28"/>
    </row>
    <row r="126" spans="2:15" hidden="1" outlineLevel="2" x14ac:dyDescent="0.2">
      <c r="B126" s="87" t="s">
        <v>954</v>
      </c>
      <c r="C126" s="60" t="s">
        <v>309</v>
      </c>
      <c r="D126" s="13" t="s">
        <v>267</v>
      </c>
      <c r="E126" s="14">
        <v>5</v>
      </c>
      <c r="F126" s="15">
        <v>0</v>
      </c>
      <c r="G126" s="20" t="s">
        <v>201</v>
      </c>
      <c r="H126" s="20" t="s">
        <v>202</v>
      </c>
      <c r="I126" s="25" t="s">
        <v>152</v>
      </c>
      <c r="J126" s="23" t="s">
        <v>415</v>
      </c>
      <c r="K126" s="189"/>
      <c r="L126" s="124"/>
      <c r="M126" s="26"/>
      <c r="N126" s="26"/>
      <c r="O126" s="28"/>
    </row>
    <row r="127" spans="2:15" hidden="1" outlineLevel="2" x14ac:dyDescent="0.2">
      <c r="B127" s="87" t="s">
        <v>954</v>
      </c>
      <c r="C127" s="60" t="s">
        <v>309</v>
      </c>
      <c r="D127" s="13" t="s">
        <v>267</v>
      </c>
      <c r="E127" s="14">
        <v>5</v>
      </c>
      <c r="F127" s="15">
        <v>0</v>
      </c>
      <c r="G127" s="20" t="s">
        <v>203</v>
      </c>
      <c r="H127" s="20" t="s">
        <v>204</v>
      </c>
      <c r="I127" s="25" t="s">
        <v>81</v>
      </c>
      <c r="J127" s="23" t="s">
        <v>415</v>
      </c>
      <c r="K127" s="189"/>
      <c r="L127" s="124"/>
      <c r="M127" s="26"/>
      <c r="N127" s="26"/>
      <c r="O127" s="28"/>
    </row>
    <row r="128" spans="2:15" ht="13.5" hidden="1" outlineLevel="2" thickBot="1" x14ac:dyDescent="0.25">
      <c r="B128" s="87" t="s">
        <v>954</v>
      </c>
      <c r="C128" s="60" t="s">
        <v>309</v>
      </c>
      <c r="D128" s="33" t="s">
        <v>267</v>
      </c>
      <c r="E128" s="34">
        <v>5</v>
      </c>
      <c r="F128" s="35">
        <v>0</v>
      </c>
      <c r="G128" s="36" t="str">
        <f>"7383"</f>
        <v>7383</v>
      </c>
      <c r="H128" s="36" t="s">
        <v>205</v>
      </c>
      <c r="I128" s="69" t="s">
        <v>68</v>
      </c>
      <c r="J128" s="38" t="s">
        <v>415</v>
      </c>
      <c r="K128" s="193"/>
      <c r="L128" s="194"/>
      <c r="M128" s="70"/>
      <c r="N128" s="71"/>
      <c r="O128" s="59"/>
    </row>
    <row r="129" spans="2:15" ht="13.5" hidden="1" outlineLevel="2" thickBot="1" x14ac:dyDescent="0.25">
      <c r="B129" s="87" t="s">
        <v>954</v>
      </c>
      <c r="C129" s="60" t="s">
        <v>309</v>
      </c>
      <c r="K129" s="180"/>
    </row>
    <row r="130" spans="2:15" ht="13.5" outlineLevel="1" collapsed="1" thickBot="1" x14ac:dyDescent="0.25">
      <c r="B130" s="87" t="s">
        <v>954</v>
      </c>
      <c r="C130" s="8" t="s">
        <v>342</v>
      </c>
      <c r="D130" s="10" t="s">
        <v>226</v>
      </c>
      <c r="E130" s="11">
        <v>10</v>
      </c>
      <c r="F130" s="11">
        <v>2</v>
      </c>
      <c r="G130" s="569" t="s">
        <v>340</v>
      </c>
      <c r="H130" s="570"/>
      <c r="I130" s="570"/>
      <c r="J130" s="571"/>
      <c r="K130" s="594" t="s">
        <v>1354</v>
      </c>
      <c r="L130" s="595"/>
      <c r="M130" s="595"/>
      <c r="N130" s="596"/>
      <c r="O130" s="512" t="s">
        <v>414</v>
      </c>
    </row>
    <row r="131" spans="2:15" hidden="1" outlineLevel="2" x14ac:dyDescent="0.2">
      <c r="B131" s="87" t="s">
        <v>954</v>
      </c>
      <c r="C131" s="60" t="s">
        <v>342</v>
      </c>
      <c r="D131" s="13" t="s">
        <v>226</v>
      </c>
      <c r="E131" s="14">
        <v>10</v>
      </c>
      <c r="F131" s="15">
        <v>2</v>
      </c>
      <c r="G131" s="20" t="str">
        <f>"3035"</f>
        <v>3035</v>
      </c>
      <c r="H131" s="20" t="s">
        <v>123</v>
      </c>
      <c r="I131" s="20" t="s">
        <v>68</v>
      </c>
      <c r="J131" s="21" t="s">
        <v>414</v>
      </c>
      <c r="K131" s="172"/>
      <c r="L131" s="126"/>
      <c r="M131" s="142" t="s">
        <v>322</v>
      </c>
      <c r="N131" s="25" t="s">
        <v>68</v>
      </c>
      <c r="O131" s="259" t="s">
        <v>414</v>
      </c>
    </row>
    <row r="132" spans="2:15" hidden="1" outlineLevel="2" x14ac:dyDescent="0.2">
      <c r="B132" s="87" t="s">
        <v>954</v>
      </c>
      <c r="C132" s="60" t="s">
        <v>342</v>
      </c>
      <c r="D132" s="13" t="s">
        <v>226</v>
      </c>
      <c r="E132" s="14">
        <v>10</v>
      </c>
      <c r="F132" s="15">
        <v>2</v>
      </c>
      <c r="G132" s="16" t="s">
        <v>124</v>
      </c>
      <c r="H132" s="16" t="s">
        <v>125</v>
      </c>
      <c r="I132" s="16"/>
      <c r="J132" s="17" t="s">
        <v>415</v>
      </c>
      <c r="K132" s="174"/>
      <c r="L132" s="128"/>
      <c r="M132" s="137"/>
      <c r="N132" s="18"/>
      <c r="O132" s="263" t="s">
        <v>414</v>
      </c>
    </row>
    <row r="133" spans="2:15" ht="36" hidden="1" outlineLevel="2" x14ac:dyDescent="0.2">
      <c r="B133" s="87" t="s">
        <v>954</v>
      </c>
      <c r="C133" s="60" t="s">
        <v>342</v>
      </c>
      <c r="D133" s="13" t="s">
        <v>226</v>
      </c>
      <c r="E133" s="14">
        <v>10</v>
      </c>
      <c r="F133" s="15">
        <v>2</v>
      </c>
      <c r="G133" s="20" t="s">
        <v>126</v>
      </c>
      <c r="H133" s="20" t="s">
        <v>127</v>
      </c>
      <c r="I133" s="20" t="s">
        <v>24</v>
      </c>
      <c r="J133" s="21" t="s">
        <v>414</v>
      </c>
      <c r="K133" s="173" t="s">
        <v>404</v>
      </c>
      <c r="L133" s="185" t="s">
        <v>361</v>
      </c>
      <c r="M133" s="342" t="s">
        <v>1028</v>
      </c>
      <c r="N133" s="25" t="s">
        <v>25</v>
      </c>
      <c r="O133" s="260" t="s">
        <v>414</v>
      </c>
    </row>
    <row r="134" spans="2:15" ht="72" hidden="1" outlineLevel="2" x14ac:dyDescent="0.2">
      <c r="B134" s="87" t="s">
        <v>954</v>
      </c>
      <c r="C134" s="60" t="s">
        <v>342</v>
      </c>
      <c r="D134" s="13" t="s">
        <v>226</v>
      </c>
      <c r="E134" s="14">
        <v>10</v>
      </c>
      <c r="F134" s="15">
        <v>2</v>
      </c>
      <c r="G134" s="20" t="s">
        <v>128</v>
      </c>
      <c r="H134" s="20" t="s">
        <v>936</v>
      </c>
      <c r="I134" s="20" t="s">
        <v>109</v>
      </c>
      <c r="J134" s="21" t="s">
        <v>415</v>
      </c>
      <c r="K134" s="173" t="s">
        <v>404</v>
      </c>
      <c r="L134" s="185" t="s">
        <v>362</v>
      </c>
      <c r="M134" s="144" t="s">
        <v>1027</v>
      </c>
      <c r="N134" s="25" t="s">
        <v>68</v>
      </c>
      <c r="O134" s="260" t="s">
        <v>414</v>
      </c>
    </row>
    <row r="135" spans="2:15" hidden="1" outlineLevel="2" x14ac:dyDescent="0.2">
      <c r="B135" s="87" t="s">
        <v>954</v>
      </c>
      <c r="C135" s="60" t="s">
        <v>342</v>
      </c>
      <c r="D135" s="13" t="s">
        <v>226</v>
      </c>
      <c r="E135" s="14">
        <v>10</v>
      </c>
      <c r="F135" s="15">
        <v>2</v>
      </c>
      <c r="G135" s="20" t="s">
        <v>129</v>
      </c>
      <c r="H135" s="20" t="s">
        <v>130</v>
      </c>
      <c r="I135" s="20" t="s">
        <v>68</v>
      </c>
      <c r="J135" s="21" t="s">
        <v>415</v>
      </c>
      <c r="K135" s="184"/>
      <c r="L135" s="130"/>
      <c r="M135" s="145"/>
      <c r="N135" s="26"/>
      <c r="O135" s="28"/>
    </row>
    <row r="136" spans="2:15" hidden="1" outlineLevel="2" x14ac:dyDescent="0.2">
      <c r="B136" s="87" t="s">
        <v>954</v>
      </c>
      <c r="C136" s="60" t="s">
        <v>342</v>
      </c>
      <c r="D136" s="13" t="s">
        <v>226</v>
      </c>
      <c r="E136" s="14">
        <v>10</v>
      </c>
      <c r="F136" s="15">
        <v>2</v>
      </c>
      <c r="G136" s="16" t="s">
        <v>131</v>
      </c>
      <c r="H136" s="16" t="s">
        <v>132</v>
      </c>
      <c r="I136" s="16"/>
      <c r="J136" s="17" t="s">
        <v>415</v>
      </c>
      <c r="K136" s="183"/>
      <c r="L136" s="132"/>
      <c r="M136" s="139"/>
      <c r="N136" s="494"/>
      <c r="O136" s="32"/>
    </row>
    <row r="137" spans="2:15" hidden="1" outlineLevel="2" x14ac:dyDescent="0.2">
      <c r="B137" s="87" t="s">
        <v>954</v>
      </c>
      <c r="C137" s="60" t="s">
        <v>342</v>
      </c>
      <c r="D137" s="13" t="s">
        <v>226</v>
      </c>
      <c r="E137" s="14">
        <v>10</v>
      </c>
      <c r="F137" s="15">
        <v>2</v>
      </c>
      <c r="G137" s="20" t="s">
        <v>133</v>
      </c>
      <c r="H137" s="20" t="s">
        <v>134</v>
      </c>
      <c r="I137" s="20" t="s">
        <v>24</v>
      </c>
      <c r="J137" s="21" t="s">
        <v>414</v>
      </c>
      <c r="K137" s="184"/>
      <c r="L137" s="130"/>
      <c r="M137" s="130"/>
      <c r="N137" s="26"/>
      <c r="O137" s="28"/>
    </row>
    <row r="138" spans="2:15" hidden="1" outlineLevel="2" x14ac:dyDescent="0.2">
      <c r="B138" s="87" t="s">
        <v>954</v>
      </c>
      <c r="C138" s="60" t="s">
        <v>342</v>
      </c>
      <c r="D138" s="13" t="s">
        <v>226</v>
      </c>
      <c r="E138" s="14">
        <v>10</v>
      </c>
      <c r="F138" s="15">
        <v>2</v>
      </c>
      <c r="G138" s="20" t="s">
        <v>133</v>
      </c>
      <c r="H138" s="20" t="s">
        <v>134</v>
      </c>
      <c r="I138" s="20" t="s">
        <v>24</v>
      </c>
      <c r="J138" s="21" t="s">
        <v>415</v>
      </c>
      <c r="K138" s="184"/>
      <c r="L138" s="130"/>
      <c r="M138" s="140"/>
      <c r="N138" s="26"/>
      <c r="O138" s="28"/>
    </row>
    <row r="139" spans="2:15" hidden="1" outlineLevel="2" x14ac:dyDescent="0.2">
      <c r="B139" s="87" t="s">
        <v>954</v>
      </c>
      <c r="C139" s="60" t="s">
        <v>342</v>
      </c>
      <c r="D139" s="13" t="s">
        <v>226</v>
      </c>
      <c r="E139" s="14">
        <v>10</v>
      </c>
      <c r="F139" s="15">
        <v>2</v>
      </c>
      <c r="G139" s="20" t="s">
        <v>133</v>
      </c>
      <c r="H139" s="20" t="s">
        <v>134</v>
      </c>
      <c r="I139" s="20" t="s">
        <v>24</v>
      </c>
      <c r="J139" s="21" t="s">
        <v>415</v>
      </c>
      <c r="K139" s="184"/>
      <c r="L139" s="130"/>
      <c r="M139" s="140"/>
      <c r="N139" s="26"/>
      <c r="O139" s="28"/>
    </row>
    <row r="140" spans="2:15" hidden="1" outlineLevel="2" x14ac:dyDescent="0.2">
      <c r="B140" s="87" t="s">
        <v>954</v>
      </c>
      <c r="C140" s="60" t="s">
        <v>342</v>
      </c>
      <c r="D140" s="13" t="s">
        <v>226</v>
      </c>
      <c r="E140" s="14">
        <v>10</v>
      </c>
      <c r="F140" s="15">
        <v>2</v>
      </c>
      <c r="G140" s="20" t="s">
        <v>133</v>
      </c>
      <c r="H140" s="20" t="s">
        <v>134</v>
      </c>
      <c r="I140" s="20" t="s">
        <v>24</v>
      </c>
      <c r="J140" s="21" t="s">
        <v>415</v>
      </c>
      <c r="K140" s="184"/>
      <c r="L140" s="130"/>
      <c r="M140" s="140"/>
      <c r="N140" s="26"/>
      <c r="O140" s="28"/>
    </row>
    <row r="141" spans="2:15" hidden="1" outlineLevel="2" x14ac:dyDescent="0.2">
      <c r="B141" s="87" t="s">
        <v>954</v>
      </c>
      <c r="C141" s="60" t="s">
        <v>342</v>
      </c>
      <c r="D141" s="13" t="s">
        <v>226</v>
      </c>
      <c r="E141" s="14">
        <v>10</v>
      </c>
      <c r="F141" s="15">
        <v>2</v>
      </c>
      <c r="G141" s="20" t="s">
        <v>133</v>
      </c>
      <c r="H141" s="20" t="s">
        <v>134</v>
      </c>
      <c r="I141" s="20" t="s">
        <v>24</v>
      </c>
      <c r="J141" s="21" t="s">
        <v>415</v>
      </c>
      <c r="K141" s="184"/>
      <c r="L141" s="130"/>
      <c r="M141" s="140"/>
      <c r="N141" s="26"/>
      <c r="O141" s="28"/>
    </row>
    <row r="142" spans="2:15" hidden="1" outlineLevel="2" x14ac:dyDescent="0.2">
      <c r="B142" s="87" t="s">
        <v>954</v>
      </c>
      <c r="C142" s="60" t="s">
        <v>342</v>
      </c>
      <c r="D142" s="13" t="s">
        <v>226</v>
      </c>
      <c r="E142" s="14">
        <v>10</v>
      </c>
      <c r="F142" s="15">
        <v>2</v>
      </c>
      <c r="G142" s="16" t="s">
        <v>135</v>
      </c>
      <c r="H142" s="16" t="s">
        <v>136</v>
      </c>
      <c r="I142" s="16"/>
      <c r="J142" s="17" t="s">
        <v>415</v>
      </c>
      <c r="K142" s="174"/>
      <c r="L142" s="128"/>
      <c r="M142" s="159"/>
      <c r="N142" s="18"/>
      <c r="O142" s="263" t="s">
        <v>414</v>
      </c>
    </row>
    <row r="143" spans="2:15" hidden="1" outlineLevel="2" x14ac:dyDescent="0.2">
      <c r="B143" s="87" t="s">
        <v>954</v>
      </c>
      <c r="C143" s="60" t="s">
        <v>342</v>
      </c>
      <c r="D143" s="13" t="s">
        <v>226</v>
      </c>
      <c r="E143" s="14">
        <v>10</v>
      </c>
      <c r="F143" s="15">
        <v>2</v>
      </c>
      <c r="G143" s="20" t="s">
        <v>137</v>
      </c>
      <c r="H143" s="20" t="s">
        <v>138</v>
      </c>
      <c r="I143" s="20" t="s">
        <v>24</v>
      </c>
      <c r="J143" s="21" t="s">
        <v>414</v>
      </c>
      <c r="K143" s="173" t="s">
        <v>404</v>
      </c>
      <c r="L143" s="185" t="s">
        <v>363</v>
      </c>
      <c r="M143" s="129" t="s">
        <v>364</v>
      </c>
      <c r="N143" s="25" t="s">
        <v>24</v>
      </c>
      <c r="O143" s="260" t="s">
        <v>414</v>
      </c>
    </row>
    <row r="144" spans="2:15" hidden="1" outlineLevel="2" x14ac:dyDescent="0.2">
      <c r="B144" s="87" t="s">
        <v>954</v>
      </c>
      <c r="C144" s="60" t="s">
        <v>342</v>
      </c>
      <c r="D144" s="13" t="s">
        <v>226</v>
      </c>
      <c r="E144" s="14">
        <v>10</v>
      </c>
      <c r="F144" s="15">
        <v>2</v>
      </c>
      <c r="G144" s="20" t="s">
        <v>137</v>
      </c>
      <c r="H144" s="20" t="s">
        <v>138</v>
      </c>
      <c r="I144" s="20" t="s">
        <v>24</v>
      </c>
      <c r="J144" s="21" t="s">
        <v>415</v>
      </c>
      <c r="K144" s="184"/>
      <c r="L144" s="130"/>
      <c r="M144" s="145"/>
      <c r="N144" s="26"/>
      <c r="O144" s="28"/>
    </row>
    <row r="145" spans="2:15" hidden="1" outlineLevel="2" x14ac:dyDescent="0.2">
      <c r="B145" s="87" t="s">
        <v>954</v>
      </c>
      <c r="C145" s="60" t="s">
        <v>342</v>
      </c>
      <c r="D145" s="13" t="s">
        <v>226</v>
      </c>
      <c r="E145" s="14">
        <v>10</v>
      </c>
      <c r="F145" s="15">
        <v>2</v>
      </c>
      <c r="G145" s="20" t="s">
        <v>137</v>
      </c>
      <c r="H145" s="20" t="s">
        <v>138</v>
      </c>
      <c r="I145" s="20" t="s">
        <v>24</v>
      </c>
      <c r="J145" s="21" t="s">
        <v>415</v>
      </c>
      <c r="K145" s="184"/>
      <c r="L145" s="130"/>
      <c r="M145" s="145"/>
      <c r="N145" s="26"/>
      <c r="O145" s="28"/>
    </row>
    <row r="146" spans="2:15" hidden="1" outlineLevel="2" x14ac:dyDescent="0.2">
      <c r="B146" s="87" t="s">
        <v>954</v>
      </c>
      <c r="C146" s="60" t="s">
        <v>342</v>
      </c>
      <c r="D146" s="13" t="s">
        <v>226</v>
      </c>
      <c r="E146" s="14">
        <v>10</v>
      </c>
      <c r="F146" s="15">
        <v>2</v>
      </c>
      <c r="G146" s="20" t="s">
        <v>137</v>
      </c>
      <c r="H146" s="20" t="s">
        <v>138</v>
      </c>
      <c r="I146" s="20" t="s">
        <v>24</v>
      </c>
      <c r="J146" s="21" t="s">
        <v>415</v>
      </c>
      <c r="K146" s="184"/>
      <c r="L146" s="130"/>
      <c r="M146" s="145"/>
      <c r="N146" s="26"/>
      <c r="O146" s="28"/>
    </row>
    <row r="147" spans="2:15" hidden="1" outlineLevel="2" x14ac:dyDescent="0.2">
      <c r="B147" s="87" t="s">
        <v>954</v>
      </c>
      <c r="C147" s="60" t="s">
        <v>342</v>
      </c>
      <c r="D147" s="13" t="s">
        <v>226</v>
      </c>
      <c r="E147" s="14">
        <v>10</v>
      </c>
      <c r="F147" s="15">
        <v>2</v>
      </c>
      <c r="G147" s="20" t="s">
        <v>137</v>
      </c>
      <c r="H147" s="20" t="s">
        <v>138</v>
      </c>
      <c r="I147" s="20" t="s">
        <v>24</v>
      </c>
      <c r="J147" s="21" t="s">
        <v>415</v>
      </c>
      <c r="K147" s="184"/>
      <c r="L147" s="130"/>
      <c r="M147" s="145"/>
      <c r="N147" s="26"/>
      <c r="O147" s="28"/>
    </row>
    <row r="148" spans="2:15" hidden="1" outlineLevel="2" x14ac:dyDescent="0.2">
      <c r="B148" s="87" t="s">
        <v>954</v>
      </c>
      <c r="C148" s="60" t="s">
        <v>342</v>
      </c>
      <c r="D148" s="13" t="s">
        <v>226</v>
      </c>
      <c r="E148" s="14">
        <v>10</v>
      </c>
      <c r="F148" s="15">
        <v>2</v>
      </c>
      <c r="G148" s="20" t="s">
        <v>139</v>
      </c>
      <c r="H148" s="20" t="s">
        <v>140</v>
      </c>
      <c r="I148" s="20" t="s">
        <v>68</v>
      </c>
      <c r="J148" s="21" t="s">
        <v>415</v>
      </c>
      <c r="K148" s="184"/>
      <c r="L148" s="130"/>
      <c r="M148" s="145"/>
      <c r="N148" s="26"/>
      <c r="O148" s="28"/>
    </row>
    <row r="149" spans="2:15" hidden="1" outlineLevel="2" x14ac:dyDescent="0.2">
      <c r="B149" s="87" t="s">
        <v>954</v>
      </c>
      <c r="C149" s="60" t="s">
        <v>342</v>
      </c>
      <c r="D149" s="13" t="s">
        <v>226</v>
      </c>
      <c r="E149" s="14">
        <v>10</v>
      </c>
      <c r="F149" s="15">
        <v>2</v>
      </c>
      <c r="G149" s="16" t="s">
        <v>141</v>
      </c>
      <c r="H149" s="16" t="s">
        <v>142</v>
      </c>
      <c r="I149" s="16"/>
      <c r="J149" s="17" t="s">
        <v>415</v>
      </c>
      <c r="K149" s="174"/>
      <c r="L149" s="128"/>
      <c r="M149" s="137"/>
      <c r="N149" s="18"/>
      <c r="O149" s="263" t="s">
        <v>414</v>
      </c>
    </row>
    <row r="150" spans="2:15" hidden="1" outlineLevel="2" x14ac:dyDescent="0.2">
      <c r="B150" s="87" t="s">
        <v>954</v>
      </c>
      <c r="C150" s="60" t="s">
        <v>342</v>
      </c>
      <c r="D150" s="13" t="s">
        <v>226</v>
      </c>
      <c r="E150" s="14">
        <v>10</v>
      </c>
      <c r="F150" s="15">
        <v>2</v>
      </c>
      <c r="G150" s="20" t="s">
        <v>143</v>
      </c>
      <c r="H150" s="20" t="s">
        <v>144</v>
      </c>
      <c r="I150" s="20" t="s">
        <v>24</v>
      </c>
      <c r="J150" s="21" t="s">
        <v>414</v>
      </c>
      <c r="K150" s="173" t="s">
        <v>404</v>
      </c>
      <c r="L150" s="185" t="s">
        <v>1235</v>
      </c>
      <c r="M150" s="143" t="s">
        <v>1240</v>
      </c>
      <c r="N150" s="25" t="s">
        <v>24</v>
      </c>
      <c r="O150" s="260" t="s">
        <v>414</v>
      </c>
    </row>
    <row r="151" spans="2:15" hidden="1" outlineLevel="2" x14ac:dyDescent="0.2">
      <c r="B151" s="87" t="s">
        <v>954</v>
      </c>
      <c r="C151" s="60" t="s">
        <v>342</v>
      </c>
      <c r="D151" s="13" t="s">
        <v>226</v>
      </c>
      <c r="E151" s="14">
        <v>10</v>
      </c>
      <c r="F151" s="15">
        <v>2</v>
      </c>
      <c r="G151" s="20" t="s">
        <v>143</v>
      </c>
      <c r="H151" s="20" t="s">
        <v>144</v>
      </c>
      <c r="I151" s="20" t="s">
        <v>24</v>
      </c>
      <c r="J151" s="21" t="s">
        <v>415</v>
      </c>
      <c r="K151" s="173" t="s">
        <v>404</v>
      </c>
      <c r="L151" s="127" t="s">
        <v>1236</v>
      </c>
      <c r="M151" s="143" t="s">
        <v>1241</v>
      </c>
      <c r="N151" s="25" t="s">
        <v>24</v>
      </c>
      <c r="O151" s="23" t="s">
        <v>415</v>
      </c>
    </row>
    <row r="152" spans="2:15" hidden="1" outlineLevel="2" x14ac:dyDescent="0.2">
      <c r="B152" s="87" t="s">
        <v>954</v>
      </c>
      <c r="C152" s="60" t="s">
        <v>342</v>
      </c>
      <c r="D152" s="13" t="s">
        <v>226</v>
      </c>
      <c r="E152" s="14">
        <v>10</v>
      </c>
      <c r="F152" s="15">
        <v>2</v>
      </c>
      <c r="G152" s="20" t="s">
        <v>143</v>
      </c>
      <c r="H152" s="20" t="s">
        <v>144</v>
      </c>
      <c r="I152" s="20" t="s">
        <v>24</v>
      </c>
      <c r="J152" s="21" t="s">
        <v>415</v>
      </c>
      <c r="K152" s="173" t="s">
        <v>404</v>
      </c>
      <c r="L152" s="127" t="s">
        <v>1237</v>
      </c>
      <c r="M152" s="143" t="s">
        <v>1334</v>
      </c>
      <c r="N152" s="25" t="s">
        <v>24</v>
      </c>
      <c r="O152" s="23" t="s">
        <v>415</v>
      </c>
    </row>
    <row r="153" spans="2:15" hidden="1" outlineLevel="2" x14ac:dyDescent="0.2">
      <c r="B153" s="87" t="s">
        <v>954</v>
      </c>
      <c r="C153" s="60" t="s">
        <v>342</v>
      </c>
      <c r="D153" s="13" t="s">
        <v>226</v>
      </c>
      <c r="E153" s="14">
        <v>10</v>
      </c>
      <c r="F153" s="15">
        <v>2</v>
      </c>
      <c r="G153" s="20" t="s">
        <v>143</v>
      </c>
      <c r="H153" s="20" t="s">
        <v>144</v>
      </c>
      <c r="I153" s="20" t="s">
        <v>24</v>
      </c>
      <c r="J153" s="21" t="s">
        <v>415</v>
      </c>
      <c r="K153" s="184"/>
      <c r="L153" s="130"/>
      <c r="M153" s="145"/>
      <c r="N153" s="26"/>
      <c r="O153" s="28"/>
    </row>
    <row r="154" spans="2:15" hidden="1" outlineLevel="2" x14ac:dyDescent="0.2">
      <c r="B154" s="87" t="s">
        <v>954</v>
      </c>
      <c r="C154" s="60" t="s">
        <v>342</v>
      </c>
      <c r="D154" s="13" t="s">
        <v>226</v>
      </c>
      <c r="E154" s="14">
        <v>10</v>
      </c>
      <c r="F154" s="15">
        <v>2</v>
      </c>
      <c r="G154" s="16" t="str">
        <f>"3164"</f>
        <v>3164</v>
      </c>
      <c r="H154" s="16" t="s">
        <v>145</v>
      </c>
      <c r="I154" s="16" t="s">
        <v>24</v>
      </c>
      <c r="J154" s="17" t="s">
        <v>415</v>
      </c>
      <c r="K154" s="174" t="s">
        <v>404</v>
      </c>
      <c r="L154" s="477" t="s">
        <v>1258</v>
      </c>
      <c r="M154" s="137" t="s">
        <v>1242</v>
      </c>
      <c r="N154" s="18" t="s">
        <v>24</v>
      </c>
      <c r="O154" s="263" t="s">
        <v>414</v>
      </c>
    </row>
    <row r="155" spans="2:15" hidden="1" outlineLevel="2" x14ac:dyDescent="0.2">
      <c r="B155" s="87" t="s">
        <v>954</v>
      </c>
      <c r="C155" s="60" t="s">
        <v>342</v>
      </c>
      <c r="D155" s="13" t="s">
        <v>226</v>
      </c>
      <c r="E155" s="14">
        <v>10</v>
      </c>
      <c r="F155" s="15">
        <v>2</v>
      </c>
      <c r="G155" s="16" t="s">
        <v>940</v>
      </c>
      <c r="H155" s="16" t="s">
        <v>942</v>
      </c>
      <c r="I155" s="16"/>
      <c r="J155" s="17" t="s">
        <v>415</v>
      </c>
      <c r="K155" s="183"/>
      <c r="L155" s="132"/>
      <c r="M155" s="146"/>
      <c r="N155" s="494"/>
      <c r="O155" s="32"/>
    </row>
    <row r="156" spans="2:15" hidden="1" outlineLevel="2" x14ac:dyDescent="0.2">
      <c r="B156" s="87" t="s">
        <v>954</v>
      </c>
      <c r="C156" s="60" t="s">
        <v>342</v>
      </c>
      <c r="D156" s="13" t="s">
        <v>226</v>
      </c>
      <c r="E156" s="14">
        <v>10</v>
      </c>
      <c r="F156" s="15">
        <v>2</v>
      </c>
      <c r="G156" s="20" t="s">
        <v>943</v>
      </c>
      <c r="H156" s="20" t="s">
        <v>941</v>
      </c>
      <c r="I156" s="20" t="s">
        <v>98</v>
      </c>
      <c r="J156" s="21" t="s">
        <v>415</v>
      </c>
      <c r="K156" s="184"/>
      <c r="L156" s="130"/>
      <c r="M156" s="145"/>
      <c r="N156" s="26"/>
      <c r="O156" s="28"/>
    </row>
    <row r="157" spans="2:15" hidden="1" outlineLevel="2" x14ac:dyDescent="0.2">
      <c r="B157" s="87" t="s">
        <v>954</v>
      </c>
      <c r="C157" s="60" t="s">
        <v>342</v>
      </c>
      <c r="D157" s="13" t="s">
        <v>226</v>
      </c>
      <c r="E157" s="14">
        <v>10</v>
      </c>
      <c r="F157" s="15">
        <v>2</v>
      </c>
      <c r="G157" s="20" t="s">
        <v>944</v>
      </c>
      <c r="H157" s="20" t="s">
        <v>936</v>
      </c>
      <c r="I157" s="20" t="s">
        <v>109</v>
      </c>
      <c r="J157" s="21" t="s">
        <v>415</v>
      </c>
      <c r="K157" s="184"/>
      <c r="L157" s="130"/>
      <c r="M157" s="145"/>
      <c r="N157" s="26"/>
      <c r="O157" s="28"/>
    </row>
    <row r="158" spans="2:15" hidden="1" outlineLevel="2" x14ac:dyDescent="0.2">
      <c r="B158" s="87" t="s">
        <v>954</v>
      </c>
      <c r="C158" s="60" t="s">
        <v>342</v>
      </c>
      <c r="D158" s="13" t="s">
        <v>226</v>
      </c>
      <c r="E158" s="14">
        <v>10</v>
      </c>
      <c r="F158" s="15">
        <v>2</v>
      </c>
      <c r="G158" s="20" t="s">
        <v>945</v>
      </c>
      <c r="H158" s="20" t="s">
        <v>130</v>
      </c>
      <c r="I158" s="20" t="s">
        <v>68</v>
      </c>
      <c r="J158" s="21" t="s">
        <v>415</v>
      </c>
      <c r="K158" s="184"/>
      <c r="L158" s="130"/>
      <c r="M158" s="145"/>
      <c r="N158" s="26"/>
      <c r="O158" s="28"/>
    </row>
    <row r="159" spans="2:15" hidden="1" outlineLevel="2" x14ac:dyDescent="0.2">
      <c r="B159" s="87" t="s">
        <v>954</v>
      </c>
      <c r="C159" s="60" t="s">
        <v>342</v>
      </c>
      <c r="D159" s="13" t="s">
        <v>226</v>
      </c>
      <c r="E159" s="14">
        <v>10</v>
      </c>
      <c r="F159" s="15">
        <v>2</v>
      </c>
      <c r="G159" s="20" t="s">
        <v>946</v>
      </c>
      <c r="H159" s="20" t="s">
        <v>947</v>
      </c>
      <c r="I159" s="20" t="s">
        <v>110</v>
      </c>
      <c r="J159" s="21" t="s">
        <v>415</v>
      </c>
      <c r="K159" s="184"/>
      <c r="L159" s="130"/>
      <c r="M159" s="145"/>
      <c r="N159" s="26"/>
      <c r="O159" s="28"/>
    </row>
    <row r="160" spans="2:15" hidden="1" outlineLevel="2" x14ac:dyDescent="0.2">
      <c r="B160" s="87" t="s">
        <v>954</v>
      </c>
      <c r="C160" s="60" t="s">
        <v>342</v>
      </c>
      <c r="D160" s="13" t="s">
        <v>226</v>
      </c>
      <c r="E160" s="14">
        <v>10</v>
      </c>
      <c r="F160" s="15">
        <v>2</v>
      </c>
      <c r="G160" s="16" t="str">
        <f>"3251"</f>
        <v>3251</v>
      </c>
      <c r="H160" s="16" t="s">
        <v>146</v>
      </c>
      <c r="I160" s="16" t="s">
        <v>109</v>
      </c>
      <c r="J160" s="17" t="s">
        <v>415</v>
      </c>
      <c r="K160" s="174" t="s">
        <v>404</v>
      </c>
      <c r="L160" s="477" t="s">
        <v>1238</v>
      </c>
      <c r="M160" s="137" t="s">
        <v>1243</v>
      </c>
      <c r="N160" s="18" t="s">
        <v>98</v>
      </c>
      <c r="O160" s="263" t="s">
        <v>414</v>
      </c>
    </row>
    <row r="161" spans="2:15" ht="13.5" hidden="1" outlineLevel="2" thickBot="1" x14ac:dyDescent="0.25">
      <c r="B161" s="87" t="s">
        <v>954</v>
      </c>
      <c r="C161" s="60" t="s">
        <v>342</v>
      </c>
      <c r="D161" s="33" t="s">
        <v>226</v>
      </c>
      <c r="E161" s="34">
        <v>10</v>
      </c>
      <c r="F161" s="35">
        <v>2</v>
      </c>
      <c r="G161" s="36" t="str">
        <f>"3207"</f>
        <v>3207</v>
      </c>
      <c r="H161" s="36" t="s">
        <v>147</v>
      </c>
      <c r="I161" s="36" t="s">
        <v>68</v>
      </c>
      <c r="J161" s="37" t="s">
        <v>415</v>
      </c>
      <c r="K161" s="176" t="s">
        <v>404</v>
      </c>
      <c r="L161" s="524" t="s">
        <v>1239</v>
      </c>
      <c r="M161" s="148" t="s">
        <v>1335</v>
      </c>
      <c r="N161" s="69" t="s">
        <v>53</v>
      </c>
      <c r="O161" s="261" t="s">
        <v>414</v>
      </c>
    </row>
    <row r="162" spans="2:15" ht="13.5" hidden="1" outlineLevel="2" thickBot="1" x14ac:dyDescent="0.25">
      <c r="B162" s="87" t="s">
        <v>954</v>
      </c>
      <c r="C162" s="60" t="s">
        <v>342</v>
      </c>
      <c r="D162" s="47"/>
      <c r="E162" s="47"/>
      <c r="F162" s="47"/>
      <c r="G162" s="47"/>
      <c r="H162" s="47"/>
      <c r="I162" s="47"/>
      <c r="J162" s="47"/>
      <c r="K162" s="161"/>
      <c r="L162" s="158"/>
      <c r="M162" s="49"/>
      <c r="N162" s="49"/>
      <c r="O162" s="50"/>
    </row>
    <row r="163" spans="2:15" ht="13.5" outlineLevel="1" collapsed="1" thickBot="1" x14ac:dyDescent="0.25">
      <c r="B163" s="87" t="s">
        <v>954</v>
      </c>
      <c r="C163" s="8" t="s">
        <v>343</v>
      </c>
      <c r="D163" s="10" t="s">
        <v>122</v>
      </c>
      <c r="E163" s="11">
        <v>10</v>
      </c>
      <c r="F163" s="11">
        <v>2</v>
      </c>
      <c r="G163" s="569" t="s">
        <v>339</v>
      </c>
      <c r="H163" s="570"/>
      <c r="I163" s="570"/>
      <c r="J163" s="571"/>
      <c r="K163" s="594" t="s">
        <v>1354</v>
      </c>
      <c r="L163" s="595"/>
      <c r="M163" s="595"/>
      <c r="N163" s="596"/>
      <c r="O163" s="512" t="s">
        <v>414</v>
      </c>
    </row>
    <row r="164" spans="2:15" hidden="1" outlineLevel="2" x14ac:dyDescent="0.2">
      <c r="B164" s="87" t="s">
        <v>954</v>
      </c>
      <c r="C164" s="60" t="s">
        <v>343</v>
      </c>
      <c r="D164" s="13" t="s">
        <v>122</v>
      </c>
      <c r="E164" s="14">
        <v>10</v>
      </c>
      <c r="F164" s="15">
        <v>2</v>
      </c>
      <c r="G164" s="20" t="str">
        <f>"3035"</f>
        <v>3035</v>
      </c>
      <c r="H164" s="20" t="s">
        <v>123</v>
      </c>
      <c r="I164" s="20" t="s">
        <v>68</v>
      </c>
      <c r="J164" s="21" t="s">
        <v>414</v>
      </c>
      <c r="K164" s="172"/>
      <c r="L164" s="126"/>
      <c r="M164" s="142" t="s">
        <v>321</v>
      </c>
      <c r="N164" s="25" t="s">
        <v>68</v>
      </c>
      <c r="O164" s="259" t="s">
        <v>414</v>
      </c>
    </row>
    <row r="165" spans="2:15" hidden="1" outlineLevel="2" x14ac:dyDescent="0.2">
      <c r="B165" s="87" t="s">
        <v>954</v>
      </c>
      <c r="C165" s="60" t="s">
        <v>343</v>
      </c>
      <c r="D165" s="13" t="s">
        <v>122</v>
      </c>
      <c r="E165" s="14">
        <v>10</v>
      </c>
      <c r="F165" s="15">
        <v>2</v>
      </c>
      <c r="G165" s="16" t="s">
        <v>124</v>
      </c>
      <c r="H165" s="16" t="s">
        <v>125</v>
      </c>
      <c r="I165" s="16"/>
      <c r="J165" s="17" t="s">
        <v>415</v>
      </c>
      <c r="K165" s="174"/>
      <c r="L165" s="128"/>
      <c r="M165" s="137"/>
      <c r="N165" s="18"/>
      <c r="O165" s="263" t="s">
        <v>414</v>
      </c>
    </row>
    <row r="166" spans="2:15" ht="36" hidden="1" outlineLevel="2" x14ac:dyDescent="0.2">
      <c r="B166" s="87" t="s">
        <v>954</v>
      </c>
      <c r="C166" s="60" t="s">
        <v>343</v>
      </c>
      <c r="D166" s="13" t="s">
        <v>122</v>
      </c>
      <c r="E166" s="14">
        <v>10</v>
      </c>
      <c r="F166" s="15">
        <v>2</v>
      </c>
      <c r="G166" s="20" t="s">
        <v>126</v>
      </c>
      <c r="H166" s="20" t="s">
        <v>127</v>
      </c>
      <c r="I166" s="20" t="s">
        <v>24</v>
      </c>
      <c r="J166" s="21" t="s">
        <v>414</v>
      </c>
      <c r="K166" s="173" t="s">
        <v>404</v>
      </c>
      <c r="L166" s="185" t="s">
        <v>365</v>
      </c>
      <c r="M166" s="342" t="s">
        <v>1036</v>
      </c>
      <c r="N166" s="25" t="s">
        <v>25</v>
      </c>
      <c r="O166" s="260" t="s">
        <v>414</v>
      </c>
    </row>
    <row r="167" spans="2:15" ht="84" hidden="1" outlineLevel="2" x14ac:dyDescent="0.2">
      <c r="B167" s="87" t="s">
        <v>954</v>
      </c>
      <c r="C167" s="60" t="s">
        <v>343</v>
      </c>
      <c r="D167" s="13" t="s">
        <v>122</v>
      </c>
      <c r="E167" s="14">
        <v>10</v>
      </c>
      <c r="F167" s="15">
        <v>2</v>
      </c>
      <c r="G167" s="20" t="s">
        <v>128</v>
      </c>
      <c r="H167" s="20" t="s">
        <v>936</v>
      </c>
      <c r="I167" s="20" t="s">
        <v>109</v>
      </c>
      <c r="J167" s="21" t="s">
        <v>415</v>
      </c>
      <c r="K167" s="173" t="s">
        <v>404</v>
      </c>
      <c r="L167" s="185" t="s">
        <v>366</v>
      </c>
      <c r="M167" s="144" t="s">
        <v>1173</v>
      </c>
      <c r="N167" s="25" t="s">
        <v>68</v>
      </c>
      <c r="O167" s="260" t="s">
        <v>414</v>
      </c>
    </row>
    <row r="168" spans="2:15" hidden="1" outlineLevel="2" x14ac:dyDescent="0.2">
      <c r="B168" s="87" t="s">
        <v>954</v>
      </c>
      <c r="C168" s="60" t="s">
        <v>343</v>
      </c>
      <c r="D168" s="13" t="s">
        <v>122</v>
      </c>
      <c r="E168" s="14">
        <v>10</v>
      </c>
      <c r="F168" s="15">
        <v>2</v>
      </c>
      <c r="G168" s="20" t="s">
        <v>129</v>
      </c>
      <c r="H168" s="20" t="s">
        <v>130</v>
      </c>
      <c r="I168" s="20" t="s">
        <v>68</v>
      </c>
      <c r="J168" s="21" t="s">
        <v>415</v>
      </c>
      <c r="K168" s="184"/>
      <c r="L168" s="130"/>
      <c r="M168" s="145"/>
      <c r="N168" s="26"/>
      <c r="O168" s="28"/>
    </row>
    <row r="169" spans="2:15" hidden="1" outlineLevel="2" x14ac:dyDescent="0.2">
      <c r="B169" s="87" t="s">
        <v>954</v>
      </c>
      <c r="C169" s="60" t="s">
        <v>343</v>
      </c>
      <c r="D169" s="13" t="s">
        <v>122</v>
      </c>
      <c r="E169" s="14">
        <v>10</v>
      </c>
      <c r="F169" s="15">
        <v>2</v>
      </c>
      <c r="G169" s="16" t="s">
        <v>131</v>
      </c>
      <c r="H169" s="16" t="s">
        <v>132</v>
      </c>
      <c r="I169" s="16"/>
      <c r="J169" s="17" t="s">
        <v>415</v>
      </c>
      <c r="K169" s="183"/>
      <c r="L169" s="132"/>
      <c r="M169" s="139"/>
      <c r="N169" s="494"/>
      <c r="O169" s="32"/>
    </row>
    <row r="170" spans="2:15" hidden="1" outlineLevel="2" x14ac:dyDescent="0.2">
      <c r="B170" s="87" t="s">
        <v>954</v>
      </c>
      <c r="C170" s="60" t="s">
        <v>343</v>
      </c>
      <c r="D170" s="13" t="s">
        <v>122</v>
      </c>
      <c r="E170" s="14">
        <v>10</v>
      </c>
      <c r="F170" s="15">
        <v>2</v>
      </c>
      <c r="G170" s="20" t="s">
        <v>133</v>
      </c>
      <c r="H170" s="20" t="s">
        <v>134</v>
      </c>
      <c r="I170" s="20" t="s">
        <v>24</v>
      </c>
      <c r="J170" s="21" t="s">
        <v>414</v>
      </c>
      <c r="K170" s="184"/>
      <c r="L170" s="130"/>
      <c r="M170" s="130"/>
      <c r="N170" s="26"/>
      <c r="O170" s="28"/>
    </row>
    <row r="171" spans="2:15" hidden="1" outlineLevel="2" x14ac:dyDescent="0.2">
      <c r="B171" s="87" t="s">
        <v>954</v>
      </c>
      <c r="C171" s="60" t="s">
        <v>343</v>
      </c>
      <c r="D171" s="13" t="s">
        <v>122</v>
      </c>
      <c r="E171" s="14">
        <v>10</v>
      </c>
      <c r="F171" s="15">
        <v>2</v>
      </c>
      <c r="G171" s="20" t="s">
        <v>133</v>
      </c>
      <c r="H171" s="20" t="s">
        <v>134</v>
      </c>
      <c r="I171" s="20" t="s">
        <v>24</v>
      </c>
      <c r="J171" s="21" t="s">
        <v>415</v>
      </c>
      <c r="K171" s="184"/>
      <c r="L171" s="130"/>
      <c r="M171" s="140"/>
      <c r="N171" s="26"/>
      <c r="O171" s="28"/>
    </row>
    <row r="172" spans="2:15" hidden="1" outlineLevel="2" x14ac:dyDescent="0.2">
      <c r="B172" s="87" t="s">
        <v>954</v>
      </c>
      <c r="C172" s="60" t="s">
        <v>343</v>
      </c>
      <c r="D172" s="13" t="s">
        <v>122</v>
      </c>
      <c r="E172" s="14">
        <v>10</v>
      </c>
      <c r="F172" s="15">
        <v>2</v>
      </c>
      <c r="G172" s="20" t="s">
        <v>133</v>
      </c>
      <c r="H172" s="20" t="s">
        <v>134</v>
      </c>
      <c r="I172" s="20" t="s">
        <v>24</v>
      </c>
      <c r="J172" s="21" t="s">
        <v>415</v>
      </c>
      <c r="K172" s="184"/>
      <c r="L172" s="130"/>
      <c r="M172" s="140"/>
      <c r="N172" s="26"/>
      <c r="O172" s="28"/>
    </row>
    <row r="173" spans="2:15" hidden="1" outlineLevel="2" x14ac:dyDescent="0.2">
      <c r="B173" s="87" t="s">
        <v>954</v>
      </c>
      <c r="C173" s="60" t="s">
        <v>343</v>
      </c>
      <c r="D173" s="13" t="s">
        <v>122</v>
      </c>
      <c r="E173" s="14">
        <v>10</v>
      </c>
      <c r="F173" s="15">
        <v>2</v>
      </c>
      <c r="G173" s="20" t="s">
        <v>133</v>
      </c>
      <c r="H173" s="20" t="s">
        <v>134</v>
      </c>
      <c r="I173" s="20" t="s">
        <v>24</v>
      </c>
      <c r="J173" s="21" t="s">
        <v>415</v>
      </c>
      <c r="K173" s="184"/>
      <c r="L173" s="130"/>
      <c r="M173" s="140"/>
      <c r="N173" s="26"/>
      <c r="O173" s="28"/>
    </row>
    <row r="174" spans="2:15" hidden="1" outlineLevel="2" x14ac:dyDescent="0.2">
      <c r="B174" s="87" t="s">
        <v>954</v>
      </c>
      <c r="C174" s="60" t="s">
        <v>343</v>
      </c>
      <c r="D174" s="13" t="s">
        <v>122</v>
      </c>
      <c r="E174" s="14">
        <v>10</v>
      </c>
      <c r="F174" s="15">
        <v>2</v>
      </c>
      <c r="G174" s="20" t="s">
        <v>133</v>
      </c>
      <c r="H174" s="20" t="s">
        <v>134</v>
      </c>
      <c r="I174" s="20" t="s">
        <v>24</v>
      </c>
      <c r="J174" s="21" t="s">
        <v>415</v>
      </c>
      <c r="K174" s="184"/>
      <c r="L174" s="130"/>
      <c r="M174" s="140"/>
      <c r="N174" s="26"/>
      <c r="O174" s="28"/>
    </row>
    <row r="175" spans="2:15" hidden="1" outlineLevel="2" x14ac:dyDescent="0.2">
      <c r="B175" s="87" t="s">
        <v>954</v>
      </c>
      <c r="C175" s="60" t="s">
        <v>343</v>
      </c>
      <c r="D175" s="13" t="s">
        <v>122</v>
      </c>
      <c r="E175" s="14">
        <v>10</v>
      </c>
      <c r="F175" s="15">
        <v>2</v>
      </c>
      <c r="G175" s="16" t="s">
        <v>135</v>
      </c>
      <c r="H175" s="16" t="s">
        <v>136</v>
      </c>
      <c r="I175" s="16"/>
      <c r="J175" s="17" t="s">
        <v>415</v>
      </c>
      <c r="K175" s="174"/>
      <c r="L175" s="128"/>
      <c r="M175" s="159"/>
      <c r="N175" s="18"/>
      <c r="O175" s="19" t="s">
        <v>415</v>
      </c>
    </row>
    <row r="176" spans="2:15" hidden="1" outlineLevel="2" x14ac:dyDescent="0.2">
      <c r="B176" s="87" t="s">
        <v>954</v>
      </c>
      <c r="C176" s="60" t="s">
        <v>343</v>
      </c>
      <c r="D176" s="13" t="s">
        <v>122</v>
      </c>
      <c r="E176" s="14">
        <v>10</v>
      </c>
      <c r="F176" s="15">
        <v>2</v>
      </c>
      <c r="G176" s="20" t="s">
        <v>137</v>
      </c>
      <c r="H176" s="20" t="s">
        <v>138</v>
      </c>
      <c r="I176" s="20" t="s">
        <v>24</v>
      </c>
      <c r="J176" s="21" t="s">
        <v>414</v>
      </c>
      <c r="K176" s="173" t="s">
        <v>404</v>
      </c>
      <c r="L176" s="127" t="s">
        <v>367</v>
      </c>
      <c r="M176" s="129" t="s">
        <v>368</v>
      </c>
      <c r="N176" s="25" t="s">
        <v>24</v>
      </c>
      <c r="O176" s="260" t="s">
        <v>414</v>
      </c>
    </row>
    <row r="177" spans="2:15" hidden="1" outlineLevel="2" x14ac:dyDescent="0.2">
      <c r="B177" s="87" t="s">
        <v>954</v>
      </c>
      <c r="C177" s="60" t="s">
        <v>343</v>
      </c>
      <c r="D177" s="13" t="s">
        <v>122</v>
      </c>
      <c r="E177" s="14">
        <v>10</v>
      </c>
      <c r="F177" s="15">
        <v>2</v>
      </c>
      <c r="G177" s="20" t="s">
        <v>137</v>
      </c>
      <c r="H177" s="20" t="s">
        <v>138</v>
      </c>
      <c r="I177" s="20" t="s">
        <v>24</v>
      </c>
      <c r="J177" s="21" t="s">
        <v>415</v>
      </c>
      <c r="K177" s="184"/>
      <c r="L177" s="130"/>
      <c r="M177" s="145"/>
      <c r="N177" s="26"/>
      <c r="O177" s="28"/>
    </row>
    <row r="178" spans="2:15" hidden="1" outlineLevel="2" x14ac:dyDescent="0.2">
      <c r="B178" s="87" t="s">
        <v>954</v>
      </c>
      <c r="C178" s="60" t="s">
        <v>343</v>
      </c>
      <c r="D178" s="13" t="s">
        <v>122</v>
      </c>
      <c r="E178" s="14">
        <v>10</v>
      </c>
      <c r="F178" s="15">
        <v>2</v>
      </c>
      <c r="G178" s="20" t="s">
        <v>137</v>
      </c>
      <c r="H178" s="20" t="s">
        <v>138</v>
      </c>
      <c r="I178" s="20" t="s">
        <v>24</v>
      </c>
      <c r="J178" s="21" t="s">
        <v>415</v>
      </c>
      <c r="K178" s="184"/>
      <c r="L178" s="130"/>
      <c r="M178" s="145"/>
      <c r="N178" s="26"/>
      <c r="O178" s="28"/>
    </row>
    <row r="179" spans="2:15" hidden="1" outlineLevel="2" x14ac:dyDescent="0.2">
      <c r="B179" s="87" t="s">
        <v>954</v>
      </c>
      <c r="C179" s="60" t="s">
        <v>343</v>
      </c>
      <c r="D179" s="13" t="s">
        <v>122</v>
      </c>
      <c r="E179" s="14">
        <v>10</v>
      </c>
      <c r="F179" s="15">
        <v>2</v>
      </c>
      <c r="G179" s="20" t="s">
        <v>137</v>
      </c>
      <c r="H179" s="20" t="s">
        <v>138</v>
      </c>
      <c r="I179" s="20" t="s">
        <v>24</v>
      </c>
      <c r="J179" s="21" t="s">
        <v>415</v>
      </c>
      <c r="K179" s="184"/>
      <c r="L179" s="130"/>
      <c r="M179" s="145"/>
      <c r="N179" s="26"/>
      <c r="O179" s="28"/>
    </row>
    <row r="180" spans="2:15" hidden="1" outlineLevel="2" x14ac:dyDescent="0.2">
      <c r="B180" s="87" t="s">
        <v>954</v>
      </c>
      <c r="C180" s="60" t="s">
        <v>343</v>
      </c>
      <c r="D180" s="13" t="s">
        <v>122</v>
      </c>
      <c r="E180" s="14">
        <v>10</v>
      </c>
      <c r="F180" s="15">
        <v>2</v>
      </c>
      <c r="G180" s="20" t="s">
        <v>137</v>
      </c>
      <c r="H180" s="20" t="s">
        <v>138</v>
      </c>
      <c r="I180" s="20" t="s">
        <v>24</v>
      </c>
      <c r="J180" s="21" t="s">
        <v>415</v>
      </c>
      <c r="K180" s="184"/>
      <c r="L180" s="130"/>
      <c r="M180" s="145"/>
      <c r="N180" s="26"/>
      <c r="O180" s="28"/>
    </row>
    <row r="181" spans="2:15" hidden="1" outlineLevel="2" x14ac:dyDescent="0.2">
      <c r="B181" s="87" t="s">
        <v>954</v>
      </c>
      <c r="C181" s="60" t="s">
        <v>343</v>
      </c>
      <c r="D181" s="13" t="s">
        <v>122</v>
      </c>
      <c r="E181" s="14">
        <v>10</v>
      </c>
      <c r="F181" s="15">
        <v>2</v>
      </c>
      <c r="G181" s="20" t="s">
        <v>139</v>
      </c>
      <c r="H181" s="20" t="s">
        <v>140</v>
      </c>
      <c r="I181" s="20" t="s">
        <v>68</v>
      </c>
      <c r="J181" s="21" t="s">
        <v>415</v>
      </c>
      <c r="K181" s="184"/>
      <c r="L181" s="130"/>
      <c r="M181" s="145"/>
      <c r="N181" s="26"/>
      <c r="O181" s="28"/>
    </row>
    <row r="182" spans="2:15" hidden="1" outlineLevel="2" x14ac:dyDescent="0.2">
      <c r="B182" s="87" t="s">
        <v>954</v>
      </c>
      <c r="C182" s="60" t="s">
        <v>343</v>
      </c>
      <c r="D182" s="13" t="s">
        <v>122</v>
      </c>
      <c r="E182" s="14">
        <v>10</v>
      </c>
      <c r="F182" s="15">
        <v>2</v>
      </c>
      <c r="G182" s="16" t="s">
        <v>141</v>
      </c>
      <c r="H182" s="16" t="s">
        <v>142</v>
      </c>
      <c r="I182" s="16"/>
      <c r="J182" s="17" t="s">
        <v>415</v>
      </c>
      <c r="K182" s="183"/>
      <c r="L182" s="132"/>
      <c r="M182" s="146"/>
      <c r="N182" s="494"/>
      <c r="O182" s="32"/>
    </row>
    <row r="183" spans="2:15" hidden="1" outlineLevel="2" x14ac:dyDescent="0.2">
      <c r="B183" s="87" t="s">
        <v>954</v>
      </c>
      <c r="C183" s="60" t="s">
        <v>343</v>
      </c>
      <c r="D183" s="13" t="s">
        <v>122</v>
      </c>
      <c r="E183" s="14">
        <v>10</v>
      </c>
      <c r="F183" s="15">
        <v>2</v>
      </c>
      <c r="G183" s="20" t="s">
        <v>143</v>
      </c>
      <c r="H183" s="20" t="s">
        <v>144</v>
      </c>
      <c r="I183" s="20" t="s">
        <v>24</v>
      </c>
      <c r="J183" s="21" t="s">
        <v>414</v>
      </c>
      <c r="K183" s="184"/>
      <c r="L183" s="130"/>
      <c r="M183" s="145"/>
      <c r="N183" s="26"/>
      <c r="O183" s="28"/>
    </row>
    <row r="184" spans="2:15" hidden="1" outlineLevel="2" x14ac:dyDescent="0.2">
      <c r="B184" s="87" t="s">
        <v>954</v>
      </c>
      <c r="C184" s="60" t="s">
        <v>343</v>
      </c>
      <c r="D184" s="13" t="s">
        <v>122</v>
      </c>
      <c r="E184" s="14">
        <v>10</v>
      </c>
      <c r="F184" s="15">
        <v>2</v>
      </c>
      <c r="G184" s="20" t="s">
        <v>143</v>
      </c>
      <c r="H184" s="20" t="s">
        <v>144</v>
      </c>
      <c r="I184" s="20" t="s">
        <v>24</v>
      </c>
      <c r="J184" s="21" t="s">
        <v>415</v>
      </c>
      <c r="K184" s="184"/>
      <c r="L184" s="130"/>
      <c r="M184" s="145"/>
      <c r="N184" s="26"/>
      <c r="O184" s="28"/>
    </row>
    <row r="185" spans="2:15" hidden="1" outlineLevel="2" x14ac:dyDescent="0.2">
      <c r="B185" s="87" t="s">
        <v>954</v>
      </c>
      <c r="C185" s="60" t="s">
        <v>343</v>
      </c>
      <c r="D185" s="13" t="s">
        <v>122</v>
      </c>
      <c r="E185" s="14">
        <v>10</v>
      </c>
      <c r="F185" s="15">
        <v>2</v>
      </c>
      <c r="G185" s="20" t="s">
        <v>143</v>
      </c>
      <c r="H185" s="20" t="s">
        <v>144</v>
      </c>
      <c r="I185" s="20" t="s">
        <v>24</v>
      </c>
      <c r="J185" s="21" t="s">
        <v>415</v>
      </c>
      <c r="K185" s="184"/>
      <c r="L185" s="130"/>
      <c r="M185" s="145"/>
      <c r="N185" s="26"/>
      <c r="O185" s="28"/>
    </row>
    <row r="186" spans="2:15" hidden="1" outlineLevel="2" x14ac:dyDescent="0.2">
      <c r="B186" s="87" t="s">
        <v>954</v>
      </c>
      <c r="C186" s="60" t="s">
        <v>343</v>
      </c>
      <c r="D186" s="13" t="s">
        <v>122</v>
      </c>
      <c r="E186" s="14">
        <v>10</v>
      </c>
      <c r="F186" s="15">
        <v>2</v>
      </c>
      <c r="G186" s="20" t="s">
        <v>143</v>
      </c>
      <c r="H186" s="20" t="s">
        <v>144</v>
      </c>
      <c r="I186" s="20" t="s">
        <v>24</v>
      </c>
      <c r="J186" s="21" t="s">
        <v>415</v>
      </c>
      <c r="K186" s="184"/>
      <c r="L186" s="130"/>
      <c r="M186" s="145"/>
      <c r="N186" s="26"/>
      <c r="O186" s="28"/>
    </row>
    <row r="187" spans="2:15" hidden="1" outlineLevel="2" x14ac:dyDescent="0.2">
      <c r="B187" s="87" t="s">
        <v>954</v>
      </c>
      <c r="C187" s="60" t="s">
        <v>343</v>
      </c>
      <c r="D187" s="13" t="s">
        <v>122</v>
      </c>
      <c r="E187" s="14">
        <v>10</v>
      </c>
      <c r="F187" s="15">
        <v>2</v>
      </c>
      <c r="G187" s="16" t="str">
        <f>"3164"</f>
        <v>3164</v>
      </c>
      <c r="H187" s="16" t="s">
        <v>145</v>
      </c>
      <c r="I187" s="16" t="s">
        <v>24</v>
      </c>
      <c r="J187" s="17" t="s">
        <v>415</v>
      </c>
      <c r="K187" s="183"/>
      <c r="L187" s="132"/>
      <c r="M187" s="146"/>
      <c r="N187" s="494"/>
      <c r="O187" s="32"/>
    </row>
    <row r="188" spans="2:15" hidden="1" outlineLevel="2" x14ac:dyDescent="0.2">
      <c r="B188" s="87" t="s">
        <v>954</v>
      </c>
      <c r="C188" s="60" t="s">
        <v>343</v>
      </c>
      <c r="D188" s="13" t="s">
        <v>122</v>
      </c>
      <c r="E188" s="14">
        <v>10</v>
      </c>
      <c r="F188" s="15">
        <v>2</v>
      </c>
      <c r="G188" s="16" t="s">
        <v>940</v>
      </c>
      <c r="H188" s="16" t="s">
        <v>942</v>
      </c>
      <c r="I188" s="16"/>
      <c r="J188" s="17" t="s">
        <v>415</v>
      </c>
      <c r="K188" s="183"/>
      <c r="L188" s="132"/>
      <c r="M188" s="146"/>
      <c r="N188" s="494"/>
      <c r="O188" s="32"/>
    </row>
    <row r="189" spans="2:15" hidden="1" outlineLevel="2" x14ac:dyDescent="0.2">
      <c r="B189" s="87" t="s">
        <v>954</v>
      </c>
      <c r="C189" s="60" t="s">
        <v>343</v>
      </c>
      <c r="D189" s="13" t="s">
        <v>122</v>
      </c>
      <c r="E189" s="14">
        <v>10</v>
      </c>
      <c r="F189" s="15">
        <v>2</v>
      </c>
      <c r="G189" s="20" t="s">
        <v>943</v>
      </c>
      <c r="H189" s="20" t="s">
        <v>941</v>
      </c>
      <c r="I189" s="20" t="s">
        <v>98</v>
      </c>
      <c r="J189" s="21" t="s">
        <v>415</v>
      </c>
      <c r="K189" s="184"/>
      <c r="L189" s="130"/>
      <c r="M189" s="145"/>
      <c r="N189" s="26"/>
      <c r="O189" s="28"/>
    </row>
    <row r="190" spans="2:15" hidden="1" outlineLevel="2" x14ac:dyDescent="0.2">
      <c r="B190" s="87" t="s">
        <v>954</v>
      </c>
      <c r="C190" s="60" t="s">
        <v>343</v>
      </c>
      <c r="D190" s="13" t="s">
        <v>122</v>
      </c>
      <c r="E190" s="14">
        <v>10</v>
      </c>
      <c r="F190" s="15">
        <v>2</v>
      </c>
      <c r="G190" s="20" t="s">
        <v>944</v>
      </c>
      <c r="H190" s="20" t="s">
        <v>936</v>
      </c>
      <c r="I190" s="20" t="s">
        <v>109</v>
      </c>
      <c r="J190" s="21" t="s">
        <v>415</v>
      </c>
      <c r="K190" s="184"/>
      <c r="L190" s="130"/>
      <c r="M190" s="145"/>
      <c r="N190" s="26"/>
      <c r="O190" s="28"/>
    </row>
    <row r="191" spans="2:15" hidden="1" outlineLevel="2" x14ac:dyDescent="0.2">
      <c r="B191" s="87" t="s">
        <v>954</v>
      </c>
      <c r="C191" s="60" t="s">
        <v>343</v>
      </c>
      <c r="D191" s="13" t="s">
        <v>122</v>
      </c>
      <c r="E191" s="14">
        <v>10</v>
      </c>
      <c r="F191" s="15">
        <v>2</v>
      </c>
      <c r="G191" s="20" t="s">
        <v>945</v>
      </c>
      <c r="H191" s="20" t="s">
        <v>130</v>
      </c>
      <c r="I191" s="20" t="s">
        <v>68</v>
      </c>
      <c r="J191" s="21" t="s">
        <v>415</v>
      </c>
      <c r="K191" s="184"/>
      <c r="L191" s="130"/>
      <c r="M191" s="145"/>
      <c r="N191" s="26"/>
      <c r="O191" s="28"/>
    </row>
    <row r="192" spans="2:15" hidden="1" outlineLevel="2" x14ac:dyDescent="0.2">
      <c r="B192" s="87" t="s">
        <v>954</v>
      </c>
      <c r="C192" s="60" t="s">
        <v>343</v>
      </c>
      <c r="D192" s="13" t="s">
        <v>122</v>
      </c>
      <c r="E192" s="14">
        <v>10</v>
      </c>
      <c r="F192" s="15">
        <v>2</v>
      </c>
      <c r="G192" s="20" t="s">
        <v>946</v>
      </c>
      <c r="H192" s="20" t="s">
        <v>947</v>
      </c>
      <c r="I192" s="20" t="s">
        <v>110</v>
      </c>
      <c r="J192" s="21" t="s">
        <v>415</v>
      </c>
      <c r="K192" s="184"/>
      <c r="L192" s="130"/>
      <c r="M192" s="145"/>
      <c r="N192" s="26"/>
      <c r="O192" s="28"/>
    </row>
    <row r="193" spans="2:15" hidden="1" outlineLevel="2" x14ac:dyDescent="0.2">
      <c r="B193" s="87" t="s">
        <v>954</v>
      </c>
      <c r="C193" s="60" t="s">
        <v>343</v>
      </c>
      <c r="D193" s="13" t="s">
        <v>122</v>
      </c>
      <c r="E193" s="14">
        <v>10</v>
      </c>
      <c r="F193" s="15">
        <v>2</v>
      </c>
      <c r="G193" s="16" t="str">
        <f>"3251"</f>
        <v>3251</v>
      </c>
      <c r="H193" s="16" t="s">
        <v>146</v>
      </c>
      <c r="I193" s="16" t="s">
        <v>109</v>
      </c>
      <c r="J193" s="17" t="s">
        <v>415</v>
      </c>
      <c r="K193" s="183"/>
      <c r="L193" s="132"/>
      <c r="M193" s="146"/>
      <c r="N193" s="494"/>
      <c r="O193" s="32"/>
    </row>
    <row r="194" spans="2:15" ht="13.5" hidden="1" outlineLevel="2" thickBot="1" x14ac:dyDescent="0.25">
      <c r="B194" s="87" t="s">
        <v>954</v>
      </c>
      <c r="C194" s="60" t="s">
        <v>343</v>
      </c>
      <c r="D194" s="33" t="s">
        <v>122</v>
      </c>
      <c r="E194" s="34">
        <v>10</v>
      </c>
      <c r="F194" s="35">
        <v>2</v>
      </c>
      <c r="G194" s="36" t="str">
        <f>"3207"</f>
        <v>3207</v>
      </c>
      <c r="H194" s="36" t="s">
        <v>147</v>
      </c>
      <c r="I194" s="36" t="s">
        <v>68</v>
      </c>
      <c r="J194" s="37" t="s">
        <v>415</v>
      </c>
      <c r="K194" s="195"/>
      <c r="L194" s="196"/>
      <c r="M194" s="147"/>
      <c r="N194" s="71"/>
      <c r="O194" s="59"/>
    </row>
    <row r="195" spans="2:15" ht="13.5" hidden="1" outlineLevel="2" thickBot="1" x14ac:dyDescent="0.25">
      <c r="B195" s="87" t="s">
        <v>954</v>
      </c>
      <c r="C195" s="60" t="s">
        <v>343</v>
      </c>
      <c r="D195" s="47"/>
      <c r="E195" s="47"/>
      <c r="F195" s="47"/>
      <c r="G195" s="47"/>
      <c r="H195" s="47"/>
      <c r="I195" s="47"/>
      <c r="J195" s="47"/>
      <c r="K195" s="161"/>
      <c r="L195" s="158"/>
      <c r="M195" s="49"/>
      <c r="N195" s="49"/>
      <c r="O195" s="50"/>
    </row>
    <row r="196" spans="2:15" ht="13.5" outlineLevel="1" collapsed="1" thickBot="1" x14ac:dyDescent="0.25">
      <c r="B196" s="87" t="s">
        <v>954</v>
      </c>
      <c r="C196" s="8" t="s">
        <v>993</v>
      </c>
      <c r="D196" s="10" t="s">
        <v>335</v>
      </c>
      <c r="E196" s="11">
        <v>10</v>
      </c>
      <c r="F196" s="11">
        <v>2</v>
      </c>
      <c r="G196" s="569" t="s">
        <v>336</v>
      </c>
      <c r="H196" s="570"/>
      <c r="I196" s="570"/>
      <c r="J196" s="571"/>
      <c r="K196" s="594" t="s">
        <v>1354</v>
      </c>
      <c r="L196" s="595"/>
      <c r="M196" s="595"/>
      <c r="N196" s="596"/>
      <c r="O196" s="512" t="s">
        <v>414</v>
      </c>
    </row>
    <row r="197" spans="2:15" hidden="1" outlineLevel="2" x14ac:dyDescent="0.2">
      <c r="B197" s="87" t="s">
        <v>954</v>
      </c>
      <c r="C197" s="60" t="s">
        <v>993</v>
      </c>
      <c r="D197" s="13" t="s">
        <v>335</v>
      </c>
      <c r="E197" s="14">
        <v>10</v>
      </c>
      <c r="F197" s="15">
        <v>2</v>
      </c>
      <c r="G197" s="20" t="str">
        <f>"3035"</f>
        <v>3035</v>
      </c>
      <c r="H197" s="20" t="s">
        <v>123</v>
      </c>
      <c r="I197" s="20" t="s">
        <v>68</v>
      </c>
      <c r="J197" s="21" t="s">
        <v>414</v>
      </c>
      <c r="K197" s="172"/>
      <c r="L197" s="126"/>
      <c r="M197" s="142" t="s">
        <v>341</v>
      </c>
      <c r="N197" s="25" t="s">
        <v>68</v>
      </c>
      <c r="O197" s="259" t="s">
        <v>414</v>
      </c>
    </row>
    <row r="198" spans="2:15" hidden="1" outlineLevel="2" x14ac:dyDescent="0.2">
      <c r="B198" s="87" t="s">
        <v>954</v>
      </c>
      <c r="C198" s="60" t="s">
        <v>993</v>
      </c>
      <c r="D198" s="13" t="s">
        <v>335</v>
      </c>
      <c r="E198" s="14">
        <v>10</v>
      </c>
      <c r="F198" s="15">
        <v>2</v>
      </c>
      <c r="G198" s="16" t="s">
        <v>124</v>
      </c>
      <c r="H198" s="16" t="s">
        <v>125</v>
      </c>
      <c r="I198" s="16"/>
      <c r="J198" s="17" t="s">
        <v>415</v>
      </c>
      <c r="K198" s="174"/>
      <c r="L198" s="128"/>
      <c r="M198" s="137"/>
      <c r="N198" s="18"/>
      <c r="O198" s="263" t="s">
        <v>414</v>
      </c>
    </row>
    <row r="199" spans="2:15" ht="48" hidden="1" outlineLevel="2" x14ac:dyDescent="0.2">
      <c r="B199" s="87" t="s">
        <v>954</v>
      </c>
      <c r="C199" s="60" t="s">
        <v>993</v>
      </c>
      <c r="D199" s="13" t="s">
        <v>335</v>
      </c>
      <c r="E199" s="14">
        <v>10</v>
      </c>
      <c r="F199" s="15">
        <v>2</v>
      </c>
      <c r="G199" s="20" t="s">
        <v>126</v>
      </c>
      <c r="H199" s="20" t="s">
        <v>127</v>
      </c>
      <c r="I199" s="20" t="s">
        <v>24</v>
      </c>
      <c r="J199" s="21" t="s">
        <v>414</v>
      </c>
      <c r="K199" s="173" t="s">
        <v>404</v>
      </c>
      <c r="L199" s="185" t="s">
        <v>369</v>
      </c>
      <c r="M199" s="342" t="s">
        <v>1035</v>
      </c>
      <c r="N199" s="25" t="s">
        <v>25</v>
      </c>
      <c r="O199" s="260" t="s">
        <v>414</v>
      </c>
    </row>
    <row r="200" spans="2:15" ht="84" hidden="1" outlineLevel="2" x14ac:dyDescent="0.2">
      <c r="B200" s="87" t="s">
        <v>954</v>
      </c>
      <c r="C200" s="60" t="s">
        <v>993</v>
      </c>
      <c r="D200" s="13" t="s">
        <v>335</v>
      </c>
      <c r="E200" s="14">
        <v>10</v>
      </c>
      <c r="F200" s="15">
        <v>2</v>
      </c>
      <c r="G200" s="20" t="s">
        <v>128</v>
      </c>
      <c r="H200" s="20" t="s">
        <v>936</v>
      </c>
      <c r="I200" s="20" t="s">
        <v>109</v>
      </c>
      <c r="J200" s="21" t="s">
        <v>415</v>
      </c>
      <c r="K200" s="173" t="s">
        <v>404</v>
      </c>
      <c r="L200" s="185" t="s">
        <v>370</v>
      </c>
      <c r="M200" s="144" t="s">
        <v>1174</v>
      </c>
      <c r="N200" s="25" t="s">
        <v>68</v>
      </c>
      <c r="O200" s="260" t="s">
        <v>414</v>
      </c>
    </row>
    <row r="201" spans="2:15" hidden="1" outlineLevel="2" x14ac:dyDescent="0.2">
      <c r="B201" s="87" t="s">
        <v>954</v>
      </c>
      <c r="C201" s="60" t="s">
        <v>993</v>
      </c>
      <c r="D201" s="13" t="s">
        <v>335</v>
      </c>
      <c r="E201" s="14">
        <v>10</v>
      </c>
      <c r="F201" s="15">
        <v>2</v>
      </c>
      <c r="G201" s="20" t="s">
        <v>129</v>
      </c>
      <c r="H201" s="20" t="s">
        <v>130</v>
      </c>
      <c r="I201" s="20" t="s">
        <v>68</v>
      </c>
      <c r="J201" s="21" t="s">
        <v>415</v>
      </c>
      <c r="K201" s="184"/>
      <c r="L201" s="130"/>
      <c r="M201" s="145"/>
      <c r="N201" s="26"/>
      <c r="O201" s="28"/>
    </row>
    <row r="202" spans="2:15" hidden="1" outlineLevel="2" x14ac:dyDescent="0.2">
      <c r="B202" s="87" t="s">
        <v>954</v>
      </c>
      <c r="C202" s="60" t="s">
        <v>993</v>
      </c>
      <c r="D202" s="13" t="s">
        <v>335</v>
      </c>
      <c r="E202" s="14">
        <v>10</v>
      </c>
      <c r="F202" s="15">
        <v>2</v>
      </c>
      <c r="G202" s="16" t="s">
        <v>131</v>
      </c>
      <c r="H202" s="16" t="s">
        <v>132</v>
      </c>
      <c r="I202" s="16"/>
      <c r="J202" s="17" t="s">
        <v>415</v>
      </c>
      <c r="K202" s="183"/>
      <c r="L202" s="132"/>
      <c r="M202" s="139"/>
      <c r="N202" s="494"/>
      <c r="O202" s="32"/>
    </row>
    <row r="203" spans="2:15" hidden="1" outlineLevel="2" x14ac:dyDescent="0.2">
      <c r="B203" s="87" t="s">
        <v>954</v>
      </c>
      <c r="C203" s="60" t="s">
        <v>993</v>
      </c>
      <c r="D203" s="13" t="s">
        <v>335</v>
      </c>
      <c r="E203" s="14">
        <v>10</v>
      </c>
      <c r="F203" s="15">
        <v>2</v>
      </c>
      <c r="G203" s="20" t="s">
        <v>133</v>
      </c>
      <c r="H203" s="20" t="s">
        <v>134</v>
      </c>
      <c r="I203" s="20" t="s">
        <v>24</v>
      </c>
      <c r="J203" s="21" t="s">
        <v>414</v>
      </c>
      <c r="K203" s="184"/>
      <c r="L203" s="130"/>
      <c r="M203" s="130"/>
      <c r="N203" s="26"/>
      <c r="O203" s="28"/>
    </row>
    <row r="204" spans="2:15" hidden="1" outlineLevel="2" x14ac:dyDescent="0.2">
      <c r="B204" s="87" t="s">
        <v>954</v>
      </c>
      <c r="C204" s="60" t="s">
        <v>993</v>
      </c>
      <c r="D204" s="13" t="s">
        <v>335</v>
      </c>
      <c r="E204" s="14">
        <v>10</v>
      </c>
      <c r="F204" s="15">
        <v>2</v>
      </c>
      <c r="G204" s="20" t="s">
        <v>133</v>
      </c>
      <c r="H204" s="20" t="s">
        <v>134</v>
      </c>
      <c r="I204" s="20" t="s">
        <v>24</v>
      </c>
      <c r="J204" s="21" t="s">
        <v>415</v>
      </c>
      <c r="K204" s="184"/>
      <c r="L204" s="130"/>
      <c r="M204" s="140"/>
      <c r="N204" s="26"/>
      <c r="O204" s="28"/>
    </row>
    <row r="205" spans="2:15" hidden="1" outlineLevel="2" x14ac:dyDescent="0.2">
      <c r="B205" s="87" t="s">
        <v>954</v>
      </c>
      <c r="C205" s="60" t="s">
        <v>993</v>
      </c>
      <c r="D205" s="13" t="s">
        <v>335</v>
      </c>
      <c r="E205" s="14">
        <v>10</v>
      </c>
      <c r="F205" s="15">
        <v>2</v>
      </c>
      <c r="G205" s="20" t="s">
        <v>133</v>
      </c>
      <c r="H205" s="20" t="s">
        <v>134</v>
      </c>
      <c r="I205" s="20" t="s">
        <v>24</v>
      </c>
      <c r="J205" s="21" t="s">
        <v>415</v>
      </c>
      <c r="K205" s="184"/>
      <c r="L205" s="130"/>
      <c r="M205" s="140"/>
      <c r="N205" s="26"/>
      <c r="O205" s="28"/>
    </row>
    <row r="206" spans="2:15" hidden="1" outlineLevel="2" x14ac:dyDescent="0.2">
      <c r="B206" s="87" t="s">
        <v>954</v>
      </c>
      <c r="C206" s="60" t="s">
        <v>993</v>
      </c>
      <c r="D206" s="13" t="s">
        <v>335</v>
      </c>
      <c r="E206" s="14">
        <v>10</v>
      </c>
      <c r="F206" s="15">
        <v>2</v>
      </c>
      <c r="G206" s="20" t="s">
        <v>133</v>
      </c>
      <c r="H206" s="20" t="s">
        <v>134</v>
      </c>
      <c r="I206" s="20" t="s">
        <v>24</v>
      </c>
      <c r="J206" s="21" t="s">
        <v>415</v>
      </c>
      <c r="K206" s="184"/>
      <c r="L206" s="130"/>
      <c r="M206" s="140"/>
      <c r="N206" s="26"/>
      <c r="O206" s="28"/>
    </row>
    <row r="207" spans="2:15" hidden="1" outlineLevel="2" x14ac:dyDescent="0.2">
      <c r="B207" s="87" t="s">
        <v>954</v>
      </c>
      <c r="C207" s="60" t="s">
        <v>993</v>
      </c>
      <c r="D207" s="13" t="s">
        <v>335</v>
      </c>
      <c r="E207" s="14">
        <v>10</v>
      </c>
      <c r="F207" s="15">
        <v>2</v>
      </c>
      <c r="G207" s="20" t="s">
        <v>133</v>
      </c>
      <c r="H207" s="20" t="s">
        <v>134</v>
      </c>
      <c r="I207" s="20" t="s">
        <v>24</v>
      </c>
      <c r="J207" s="21" t="s">
        <v>415</v>
      </c>
      <c r="K207" s="184"/>
      <c r="L207" s="130"/>
      <c r="M207" s="140"/>
      <c r="N207" s="26"/>
      <c r="O207" s="28"/>
    </row>
    <row r="208" spans="2:15" hidden="1" outlineLevel="2" x14ac:dyDescent="0.2">
      <c r="B208" s="87" t="s">
        <v>954</v>
      </c>
      <c r="C208" s="60" t="s">
        <v>993</v>
      </c>
      <c r="D208" s="13" t="s">
        <v>335</v>
      </c>
      <c r="E208" s="14">
        <v>10</v>
      </c>
      <c r="F208" s="15">
        <v>2</v>
      </c>
      <c r="G208" s="16" t="s">
        <v>135</v>
      </c>
      <c r="H208" s="16" t="s">
        <v>136</v>
      </c>
      <c r="I208" s="16"/>
      <c r="J208" s="17" t="s">
        <v>415</v>
      </c>
      <c r="K208" s="174"/>
      <c r="L208" s="128"/>
      <c r="M208" s="159"/>
      <c r="N208" s="18"/>
      <c r="O208" s="263" t="s">
        <v>414</v>
      </c>
    </row>
    <row r="209" spans="2:15" hidden="1" outlineLevel="2" x14ac:dyDescent="0.2">
      <c r="B209" s="87" t="s">
        <v>954</v>
      </c>
      <c r="C209" s="60" t="s">
        <v>993</v>
      </c>
      <c r="D209" s="13" t="s">
        <v>335</v>
      </c>
      <c r="E209" s="14">
        <v>10</v>
      </c>
      <c r="F209" s="15">
        <v>2</v>
      </c>
      <c r="G209" s="20" t="s">
        <v>137</v>
      </c>
      <c r="H209" s="20" t="s">
        <v>138</v>
      </c>
      <c r="I209" s="20" t="s">
        <v>24</v>
      </c>
      <c r="J209" s="21" t="s">
        <v>414</v>
      </c>
      <c r="K209" s="173" t="s">
        <v>404</v>
      </c>
      <c r="L209" s="185" t="s">
        <v>371</v>
      </c>
      <c r="M209" s="143" t="s">
        <v>1041</v>
      </c>
      <c r="N209" s="25" t="s">
        <v>24</v>
      </c>
      <c r="O209" s="260" t="s">
        <v>414</v>
      </c>
    </row>
    <row r="210" spans="2:15" hidden="1" outlineLevel="2" x14ac:dyDescent="0.2">
      <c r="B210" s="87" t="s">
        <v>954</v>
      </c>
      <c r="C210" s="60" t="s">
        <v>993</v>
      </c>
      <c r="D210" s="13" t="s">
        <v>335</v>
      </c>
      <c r="E210" s="14">
        <v>10</v>
      </c>
      <c r="F210" s="15">
        <v>2</v>
      </c>
      <c r="G210" s="20" t="s">
        <v>137</v>
      </c>
      <c r="H210" s="20" t="s">
        <v>138</v>
      </c>
      <c r="I210" s="20" t="s">
        <v>24</v>
      </c>
      <c r="J210" s="21" t="s">
        <v>415</v>
      </c>
      <c r="K210" s="184"/>
      <c r="L210" s="130"/>
      <c r="M210" s="145"/>
      <c r="N210" s="26"/>
      <c r="O210" s="28"/>
    </row>
    <row r="211" spans="2:15" hidden="1" outlineLevel="2" x14ac:dyDescent="0.2">
      <c r="B211" s="87" t="s">
        <v>954</v>
      </c>
      <c r="C211" s="60" t="s">
        <v>993</v>
      </c>
      <c r="D211" s="13" t="s">
        <v>335</v>
      </c>
      <c r="E211" s="14">
        <v>10</v>
      </c>
      <c r="F211" s="15">
        <v>2</v>
      </c>
      <c r="G211" s="20" t="s">
        <v>137</v>
      </c>
      <c r="H211" s="20" t="s">
        <v>138</v>
      </c>
      <c r="I211" s="20" t="s">
        <v>24</v>
      </c>
      <c r="J211" s="21" t="s">
        <v>415</v>
      </c>
      <c r="K211" s="184"/>
      <c r="L211" s="130"/>
      <c r="M211" s="145"/>
      <c r="N211" s="26"/>
      <c r="O211" s="28"/>
    </row>
    <row r="212" spans="2:15" hidden="1" outlineLevel="2" x14ac:dyDescent="0.2">
      <c r="B212" s="87" t="s">
        <v>954</v>
      </c>
      <c r="C212" s="60" t="s">
        <v>993</v>
      </c>
      <c r="D212" s="13" t="s">
        <v>335</v>
      </c>
      <c r="E212" s="14">
        <v>10</v>
      </c>
      <c r="F212" s="15">
        <v>2</v>
      </c>
      <c r="G212" s="20" t="s">
        <v>137</v>
      </c>
      <c r="H212" s="20" t="s">
        <v>138</v>
      </c>
      <c r="I212" s="20" t="s">
        <v>24</v>
      </c>
      <c r="J212" s="21" t="s">
        <v>415</v>
      </c>
      <c r="K212" s="184"/>
      <c r="L212" s="130"/>
      <c r="M212" s="145"/>
      <c r="N212" s="26"/>
      <c r="O212" s="28"/>
    </row>
    <row r="213" spans="2:15" hidden="1" outlineLevel="2" x14ac:dyDescent="0.2">
      <c r="B213" s="87" t="s">
        <v>954</v>
      </c>
      <c r="C213" s="60" t="s">
        <v>993</v>
      </c>
      <c r="D213" s="13" t="s">
        <v>335</v>
      </c>
      <c r="E213" s="14">
        <v>10</v>
      </c>
      <c r="F213" s="15">
        <v>2</v>
      </c>
      <c r="G213" s="20" t="s">
        <v>137</v>
      </c>
      <c r="H213" s="20" t="s">
        <v>138</v>
      </c>
      <c r="I213" s="20" t="s">
        <v>24</v>
      </c>
      <c r="J213" s="21" t="s">
        <v>415</v>
      </c>
      <c r="K213" s="184"/>
      <c r="L213" s="130"/>
      <c r="M213" s="145"/>
      <c r="N213" s="26"/>
      <c r="O213" s="28"/>
    </row>
    <row r="214" spans="2:15" hidden="1" outlineLevel="2" x14ac:dyDescent="0.2">
      <c r="B214" s="87" t="s">
        <v>954</v>
      </c>
      <c r="C214" s="60" t="s">
        <v>993</v>
      </c>
      <c r="D214" s="13" t="s">
        <v>335</v>
      </c>
      <c r="E214" s="14">
        <v>10</v>
      </c>
      <c r="F214" s="15">
        <v>2</v>
      </c>
      <c r="G214" s="20" t="s">
        <v>139</v>
      </c>
      <c r="H214" s="20" t="s">
        <v>140</v>
      </c>
      <c r="I214" s="20" t="s">
        <v>68</v>
      </c>
      <c r="J214" s="21" t="s">
        <v>415</v>
      </c>
      <c r="K214" s="184"/>
      <c r="L214" s="130"/>
      <c r="M214" s="145"/>
      <c r="N214" s="26"/>
      <c r="O214" s="28"/>
    </row>
    <row r="215" spans="2:15" hidden="1" outlineLevel="2" x14ac:dyDescent="0.2">
      <c r="B215" s="87" t="s">
        <v>954</v>
      </c>
      <c r="C215" s="60" t="s">
        <v>993</v>
      </c>
      <c r="D215" s="13" t="s">
        <v>335</v>
      </c>
      <c r="E215" s="14">
        <v>10</v>
      </c>
      <c r="F215" s="15">
        <v>2</v>
      </c>
      <c r="G215" s="16" t="s">
        <v>141</v>
      </c>
      <c r="H215" s="16" t="s">
        <v>142</v>
      </c>
      <c r="I215" s="16"/>
      <c r="J215" s="17" t="s">
        <v>415</v>
      </c>
      <c r="K215" s="174"/>
      <c r="L215" s="128"/>
      <c r="M215" s="137"/>
      <c r="N215" s="18"/>
      <c r="O215" s="263" t="s">
        <v>414</v>
      </c>
    </row>
    <row r="216" spans="2:15" hidden="1" outlineLevel="2" x14ac:dyDescent="0.2">
      <c r="B216" s="87" t="s">
        <v>954</v>
      </c>
      <c r="C216" s="60" t="s">
        <v>993</v>
      </c>
      <c r="D216" s="13" t="s">
        <v>335</v>
      </c>
      <c r="E216" s="14">
        <v>10</v>
      </c>
      <c r="F216" s="15">
        <v>2</v>
      </c>
      <c r="G216" s="20" t="s">
        <v>143</v>
      </c>
      <c r="H216" s="20" t="s">
        <v>144</v>
      </c>
      <c r="I216" s="20" t="s">
        <v>24</v>
      </c>
      <c r="J216" s="21" t="s">
        <v>414</v>
      </c>
      <c r="K216" s="173" t="s">
        <v>404</v>
      </c>
      <c r="L216" s="185" t="s">
        <v>372</v>
      </c>
      <c r="M216" s="143" t="s">
        <v>1043</v>
      </c>
      <c r="N216" s="25" t="s">
        <v>24</v>
      </c>
      <c r="O216" s="260" t="s">
        <v>414</v>
      </c>
    </row>
    <row r="217" spans="2:15" hidden="1" outlineLevel="2" x14ac:dyDescent="0.2">
      <c r="B217" s="87" t="s">
        <v>954</v>
      </c>
      <c r="C217" s="60" t="s">
        <v>993</v>
      </c>
      <c r="D217" s="13" t="s">
        <v>335</v>
      </c>
      <c r="E217" s="14">
        <v>10</v>
      </c>
      <c r="F217" s="15">
        <v>2</v>
      </c>
      <c r="G217" s="20" t="s">
        <v>143</v>
      </c>
      <c r="H217" s="20" t="s">
        <v>144</v>
      </c>
      <c r="I217" s="20" t="s">
        <v>24</v>
      </c>
      <c r="J217" s="21" t="s">
        <v>415</v>
      </c>
      <c r="K217" s="173" t="s">
        <v>404</v>
      </c>
      <c r="L217" s="127" t="s">
        <v>373</v>
      </c>
      <c r="M217" s="143" t="s">
        <v>1042</v>
      </c>
      <c r="N217" s="25" t="s">
        <v>24</v>
      </c>
      <c r="O217" s="23" t="s">
        <v>415</v>
      </c>
    </row>
    <row r="218" spans="2:15" hidden="1" outlineLevel="2" x14ac:dyDescent="0.2">
      <c r="B218" s="87" t="s">
        <v>954</v>
      </c>
      <c r="C218" s="60" t="s">
        <v>993</v>
      </c>
      <c r="D218" s="13" t="s">
        <v>335</v>
      </c>
      <c r="E218" s="14">
        <v>10</v>
      </c>
      <c r="F218" s="15">
        <v>2</v>
      </c>
      <c r="G218" s="20" t="s">
        <v>143</v>
      </c>
      <c r="H218" s="20" t="s">
        <v>144</v>
      </c>
      <c r="I218" s="20" t="s">
        <v>24</v>
      </c>
      <c r="J218" s="21" t="s">
        <v>415</v>
      </c>
      <c r="K218" s="173" t="s">
        <v>404</v>
      </c>
      <c r="L218" s="127" t="s">
        <v>374</v>
      </c>
      <c r="M218" s="143" t="s">
        <v>1044</v>
      </c>
      <c r="N218" s="25" t="s">
        <v>24</v>
      </c>
      <c r="O218" s="23" t="s">
        <v>415</v>
      </c>
    </row>
    <row r="219" spans="2:15" hidden="1" outlineLevel="2" x14ac:dyDescent="0.2">
      <c r="B219" s="87" t="s">
        <v>954</v>
      </c>
      <c r="C219" s="60" t="s">
        <v>993</v>
      </c>
      <c r="D219" s="13" t="s">
        <v>335</v>
      </c>
      <c r="E219" s="14">
        <v>10</v>
      </c>
      <c r="F219" s="15">
        <v>2</v>
      </c>
      <c r="G219" s="20" t="s">
        <v>143</v>
      </c>
      <c r="H219" s="20" t="s">
        <v>144</v>
      </c>
      <c r="I219" s="20" t="s">
        <v>24</v>
      </c>
      <c r="J219" s="21" t="s">
        <v>415</v>
      </c>
      <c r="K219" s="184"/>
      <c r="L219" s="130"/>
      <c r="M219" s="145"/>
      <c r="N219" s="26"/>
      <c r="O219" s="28"/>
    </row>
    <row r="220" spans="2:15" hidden="1" outlineLevel="2" x14ac:dyDescent="0.2">
      <c r="B220" s="87" t="s">
        <v>954</v>
      </c>
      <c r="C220" s="60" t="s">
        <v>993</v>
      </c>
      <c r="D220" s="13" t="s">
        <v>335</v>
      </c>
      <c r="E220" s="14">
        <v>10</v>
      </c>
      <c r="F220" s="15">
        <v>2</v>
      </c>
      <c r="G220" s="16" t="str">
        <f>"3164"</f>
        <v>3164</v>
      </c>
      <c r="H220" s="16" t="s">
        <v>145</v>
      </c>
      <c r="I220" s="16" t="s">
        <v>24</v>
      </c>
      <c r="J220" s="17" t="s">
        <v>415</v>
      </c>
      <c r="K220" s="174" t="s">
        <v>404</v>
      </c>
      <c r="L220" s="477" t="s">
        <v>375</v>
      </c>
      <c r="M220" s="137" t="s">
        <v>1045</v>
      </c>
      <c r="N220" s="18" t="s">
        <v>24</v>
      </c>
      <c r="O220" s="263" t="s">
        <v>414</v>
      </c>
    </row>
    <row r="221" spans="2:15" hidden="1" outlineLevel="2" x14ac:dyDescent="0.2">
      <c r="B221" s="87" t="s">
        <v>954</v>
      </c>
      <c r="C221" s="60" t="s">
        <v>993</v>
      </c>
      <c r="D221" s="13" t="s">
        <v>335</v>
      </c>
      <c r="E221" s="14">
        <v>10</v>
      </c>
      <c r="F221" s="15">
        <v>2</v>
      </c>
      <c r="G221" s="16" t="s">
        <v>940</v>
      </c>
      <c r="H221" s="16" t="s">
        <v>942</v>
      </c>
      <c r="I221" s="16"/>
      <c r="J221" s="17" t="s">
        <v>415</v>
      </c>
      <c r="K221" s="183"/>
      <c r="L221" s="132"/>
      <c r="M221" s="146"/>
      <c r="N221" s="494"/>
      <c r="O221" s="32"/>
    </row>
    <row r="222" spans="2:15" hidden="1" outlineLevel="2" x14ac:dyDescent="0.2">
      <c r="B222" s="87" t="s">
        <v>954</v>
      </c>
      <c r="C222" s="60" t="s">
        <v>993</v>
      </c>
      <c r="D222" s="13" t="s">
        <v>335</v>
      </c>
      <c r="E222" s="14">
        <v>10</v>
      </c>
      <c r="F222" s="15">
        <v>2</v>
      </c>
      <c r="G222" s="20" t="s">
        <v>943</v>
      </c>
      <c r="H222" s="20" t="s">
        <v>941</v>
      </c>
      <c r="I222" s="20" t="s">
        <v>98</v>
      </c>
      <c r="J222" s="21" t="s">
        <v>415</v>
      </c>
      <c r="K222" s="184"/>
      <c r="L222" s="130"/>
      <c r="M222" s="145"/>
      <c r="N222" s="26"/>
      <c r="O222" s="28"/>
    </row>
    <row r="223" spans="2:15" hidden="1" outlineLevel="2" x14ac:dyDescent="0.2">
      <c r="B223" s="87" t="s">
        <v>954</v>
      </c>
      <c r="C223" s="60" t="s">
        <v>993</v>
      </c>
      <c r="D223" s="13" t="s">
        <v>335</v>
      </c>
      <c r="E223" s="14">
        <v>10</v>
      </c>
      <c r="F223" s="15">
        <v>2</v>
      </c>
      <c r="G223" s="20" t="s">
        <v>944</v>
      </c>
      <c r="H223" s="20" t="s">
        <v>936</v>
      </c>
      <c r="I223" s="20" t="s">
        <v>109</v>
      </c>
      <c r="J223" s="21" t="s">
        <v>415</v>
      </c>
      <c r="K223" s="184"/>
      <c r="L223" s="130"/>
      <c r="M223" s="145"/>
      <c r="N223" s="26"/>
      <c r="O223" s="28"/>
    </row>
    <row r="224" spans="2:15" hidden="1" outlineLevel="2" x14ac:dyDescent="0.2">
      <c r="B224" s="87" t="s">
        <v>954</v>
      </c>
      <c r="C224" s="60" t="s">
        <v>993</v>
      </c>
      <c r="D224" s="13" t="s">
        <v>335</v>
      </c>
      <c r="E224" s="14">
        <v>10</v>
      </c>
      <c r="F224" s="15">
        <v>2</v>
      </c>
      <c r="G224" s="20" t="s">
        <v>945</v>
      </c>
      <c r="H224" s="20" t="s">
        <v>130</v>
      </c>
      <c r="I224" s="20" t="s">
        <v>68</v>
      </c>
      <c r="J224" s="21" t="s">
        <v>415</v>
      </c>
      <c r="K224" s="184"/>
      <c r="L224" s="130"/>
      <c r="M224" s="145"/>
      <c r="N224" s="26"/>
      <c r="O224" s="28"/>
    </row>
    <row r="225" spans="2:15" hidden="1" outlineLevel="2" x14ac:dyDescent="0.2">
      <c r="B225" s="87" t="s">
        <v>954</v>
      </c>
      <c r="C225" s="60" t="s">
        <v>993</v>
      </c>
      <c r="D225" s="13" t="s">
        <v>335</v>
      </c>
      <c r="E225" s="14">
        <v>10</v>
      </c>
      <c r="F225" s="15">
        <v>2</v>
      </c>
      <c r="G225" s="20" t="s">
        <v>946</v>
      </c>
      <c r="H225" s="20" t="s">
        <v>947</v>
      </c>
      <c r="I225" s="20" t="s">
        <v>110</v>
      </c>
      <c r="J225" s="21" t="s">
        <v>415</v>
      </c>
      <c r="K225" s="184"/>
      <c r="L225" s="130"/>
      <c r="M225" s="145"/>
      <c r="N225" s="26"/>
      <c r="O225" s="28"/>
    </row>
    <row r="226" spans="2:15" hidden="1" outlineLevel="2" x14ac:dyDescent="0.2">
      <c r="B226" s="87" t="s">
        <v>954</v>
      </c>
      <c r="C226" s="60" t="s">
        <v>993</v>
      </c>
      <c r="D226" s="13" t="s">
        <v>335</v>
      </c>
      <c r="E226" s="14">
        <v>10</v>
      </c>
      <c r="F226" s="15">
        <v>2</v>
      </c>
      <c r="G226" s="16" t="str">
        <f>"3251"</f>
        <v>3251</v>
      </c>
      <c r="H226" s="16" t="s">
        <v>146</v>
      </c>
      <c r="I226" s="16" t="s">
        <v>109</v>
      </c>
      <c r="J226" s="17" t="s">
        <v>415</v>
      </c>
      <c r="K226" s="174" t="s">
        <v>404</v>
      </c>
      <c r="L226" s="477" t="s">
        <v>376</v>
      </c>
      <c r="M226" s="137" t="s">
        <v>1046</v>
      </c>
      <c r="N226" s="18" t="s">
        <v>98</v>
      </c>
      <c r="O226" s="263" t="s">
        <v>414</v>
      </c>
    </row>
    <row r="227" spans="2:15" ht="13.5" hidden="1" outlineLevel="2" thickBot="1" x14ac:dyDescent="0.25">
      <c r="B227" s="87" t="s">
        <v>954</v>
      </c>
      <c r="C227" s="60" t="s">
        <v>993</v>
      </c>
      <c r="D227" s="33" t="s">
        <v>335</v>
      </c>
      <c r="E227" s="34">
        <v>10</v>
      </c>
      <c r="F227" s="35">
        <v>2</v>
      </c>
      <c r="G227" s="36" t="str">
        <f>"3207"</f>
        <v>3207</v>
      </c>
      <c r="H227" s="36" t="s">
        <v>147</v>
      </c>
      <c r="I227" s="36" t="s">
        <v>68</v>
      </c>
      <c r="J227" s="37" t="s">
        <v>415</v>
      </c>
      <c r="K227" s="176" t="s">
        <v>404</v>
      </c>
      <c r="L227" s="257" t="s">
        <v>377</v>
      </c>
      <c r="M227" s="148" t="s">
        <v>1047</v>
      </c>
      <c r="N227" s="69" t="s">
        <v>53</v>
      </c>
      <c r="O227" s="38" t="s">
        <v>415</v>
      </c>
    </row>
    <row r="228" spans="2:15" ht="13.5" hidden="1" outlineLevel="2" thickBot="1" x14ac:dyDescent="0.25">
      <c r="B228" s="87" t="s">
        <v>954</v>
      </c>
      <c r="C228" s="60" t="s">
        <v>993</v>
      </c>
      <c r="D228" s="47"/>
      <c r="E228" s="47"/>
      <c r="F228" s="47"/>
      <c r="G228" s="47"/>
      <c r="H228" s="47"/>
      <c r="I228" s="47"/>
      <c r="J228" s="47"/>
      <c r="K228" s="161"/>
      <c r="L228" s="158"/>
      <c r="M228" s="49"/>
      <c r="N228" s="49"/>
      <c r="O228" s="50"/>
    </row>
    <row r="229" spans="2:15" ht="13.5" outlineLevel="1" collapsed="1" thickBot="1" x14ac:dyDescent="0.25">
      <c r="B229" s="87" t="s">
        <v>954</v>
      </c>
      <c r="C229" s="8" t="s">
        <v>683</v>
      </c>
      <c r="D229" s="10" t="s">
        <v>681</v>
      </c>
      <c r="E229" s="11">
        <v>10</v>
      </c>
      <c r="F229" s="11">
        <v>2</v>
      </c>
      <c r="G229" s="569" t="s">
        <v>1050</v>
      </c>
      <c r="H229" s="570"/>
      <c r="I229" s="570"/>
      <c r="J229" s="571"/>
      <c r="K229" s="591"/>
      <c r="L229" s="592"/>
      <c r="M229" s="592"/>
      <c r="N229" s="593"/>
      <c r="O229" s="63" t="s">
        <v>415</v>
      </c>
    </row>
    <row r="230" spans="2:15" hidden="1" outlineLevel="2" x14ac:dyDescent="0.2">
      <c r="B230" s="87" t="s">
        <v>954</v>
      </c>
      <c r="C230" s="60" t="s">
        <v>683</v>
      </c>
      <c r="D230" s="13" t="s">
        <v>681</v>
      </c>
      <c r="E230" s="14">
        <v>10</v>
      </c>
      <c r="F230" s="15">
        <v>2</v>
      </c>
      <c r="G230" s="20" t="str">
        <f>"3035"</f>
        <v>3035</v>
      </c>
      <c r="H230" s="20" t="s">
        <v>123</v>
      </c>
      <c r="I230" s="20" t="s">
        <v>68</v>
      </c>
      <c r="J230" s="21" t="s">
        <v>414</v>
      </c>
      <c r="K230" s="172"/>
      <c r="L230" s="126"/>
      <c r="M230" s="43" t="s">
        <v>682</v>
      </c>
      <c r="N230" s="25" t="s">
        <v>68</v>
      </c>
      <c r="O230" s="259" t="s">
        <v>414</v>
      </c>
    </row>
    <row r="231" spans="2:15" hidden="1" outlineLevel="2" x14ac:dyDescent="0.2">
      <c r="B231" s="87" t="s">
        <v>954</v>
      </c>
      <c r="C231" s="60" t="s">
        <v>683</v>
      </c>
      <c r="D231" s="13" t="s">
        <v>681</v>
      </c>
      <c r="E231" s="14">
        <v>10</v>
      </c>
      <c r="F231" s="15">
        <v>2</v>
      </c>
      <c r="G231" s="16" t="s">
        <v>124</v>
      </c>
      <c r="H231" s="16" t="s">
        <v>125</v>
      </c>
      <c r="I231" s="16"/>
      <c r="J231" s="17" t="s">
        <v>415</v>
      </c>
      <c r="K231" s="174"/>
      <c r="L231" s="128"/>
      <c r="M231" s="137"/>
      <c r="N231" s="18"/>
      <c r="O231" s="263" t="s">
        <v>414</v>
      </c>
    </row>
    <row r="232" spans="2:15" hidden="1" outlineLevel="2" x14ac:dyDescent="0.2">
      <c r="B232" s="87" t="s">
        <v>954</v>
      </c>
      <c r="C232" s="60" t="s">
        <v>683</v>
      </c>
      <c r="D232" s="13" t="s">
        <v>681</v>
      </c>
      <c r="E232" s="14">
        <v>10</v>
      </c>
      <c r="F232" s="15">
        <v>2</v>
      </c>
      <c r="G232" s="20" t="s">
        <v>126</v>
      </c>
      <c r="H232" s="20" t="s">
        <v>127</v>
      </c>
      <c r="I232" s="20" t="s">
        <v>24</v>
      </c>
      <c r="J232" s="21" t="s">
        <v>414</v>
      </c>
      <c r="K232" s="173" t="s">
        <v>404</v>
      </c>
      <c r="L232" s="24" t="s">
        <v>685</v>
      </c>
      <c r="M232" s="20" t="s">
        <v>1049</v>
      </c>
      <c r="N232" s="25" t="s">
        <v>25</v>
      </c>
      <c r="O232" s="260" t="s">
        <v>414</v>
      </c>
    </row>
    <row r="233" spans="2:15" hidden="1" outlineLevel="2" x14ac:dyDescent="0.2">
      <c r="B233" s="87" t="s">
        <v>954</v>
      </c>
      <c r="C233" s="60" t="s">
        <v>683</v>
      </c>
      <c r="D233" s="13" t="s">
        <v>681</v>
      </c>
      <c r="E233" s="14">
        <v>10</v>
      </c>
      <c r="F233" s="15">
        <v>2</v>
      </c>
      <c r="G233" s="20" t="s">
        <v>128</v>
      </c>
      <c r="H233" s="20" t="s">
        <v>936</v>
      </c>
      <c r="I233" s="20" t="s">
        <v>109</v>
      </c>
      <c r="J233" s="21" t="s">
        <v>415</v>
      </c>
      <c r="K233" s="173" t="s">
        <v>404</v>
      </c>
      <c r="L233" s="24" t="s">
        <v>686</v>
      </c>
      <c r="M233" s="51" t="s">
        <v>684</v>
      </c>
      <c r="N233" s="25" t="s">
        <v>68</v>
      </c>
      <c r="O233" s="260" t="s">
        <v>414</v>
      </c>
    </row>
    <row r="234" spans="2:15" hidden="1" outlineLevel="2" x14ac:dyDescent="0.2">
      <c r="B234" s="87" t="s">
        <v>954</v>
      </c>
      <c r="C234" s="60" t="s">
        <v>683</v>
      </c>
      <c r="D234" s="13" t="s">
        <v>681</v>
      </c>
      <c r="E234" s="14">
        <v>10</v>
      </c>
      <c r="F234" s="15">
        <v>2</v>
      </c>
      <c r="G234" s="20" t="s">
        <v>129</v>
      </c>
      <c r="H234" s="20" t="s">
        <v>130</v>
      </c>
      <c r="I234" s="20" t="s">
        <v>68</v>
      </c>
      <c r="J234" s="21" t="s">
        <v>415</v>
      </c>
      <c r="K234" s="184"/>
      <c r="L234" s="130"/>
      <c r="M234" s="145"/>
      <c r="N234" s="26"/>
      <c r="O234" s="28"/>
    </row>
    <row r="235" spans="2:15" hidden="1" outlineLevel="2" x14ac:dyDescent="0.2">
      <c r="B235" s="87" t="s">
        <v>954</v>
      </c>
      <c r="C235" s="60" t="s">
        <v>683</v>
      </c>
      <c r="D235" s="13" t="s">
        <v>681</v>
      </c>
      <c r="E235" s="14">
        <v>10</v>
      </c>
      <c r="F235" s="15">
        <v>2</v>
      </c>
      <c r="G235" s="16" t="s">
        <v>131</v>
      </c>
      <c r="H235" s="16" t="s">
        <v>132</v>
      </c>
      <c r="I235" s="16"/>
      <c r="J235" s="17" t="s">
        <v>415</v>
      </c>
      <c r="K235" s="183"/>
      <c r="L235" s="132"/>
      <c r="M235" s="139"/>
      <c r="N235" s="494"/>
      <c r="O235" s="32"/>
    </row>
    <row r="236" spans="2:15" hidden="1" outlineLevel="2" x14ac:dyDescent="0.2">
      <c r="B236" s="87" t="s">
        <v>954</v>
      </c>
      <c r="C236" s="60" t="s">
        <v>683</v>
      </c>
      <c r="D236" s="13" t="s">
        <v>681</v>
      </c>
      <c r="E236" s="14">
        <v>10</v>
      </c>
      <c r="F236" s="15">
        <v>2</v>
      </c>
      <c r="G236" s="20" t="s">
        <v>133</v>
      </c>
      <c r="H236" s="20" t="s">
        <v>134</v>
      </c>
      <c r="I236" s="20" t="s">
        <v>24</v>
      </c>
      <c r="J236" s="21" t="s">
        <v>414</v>
      </c>
      <c r="K236" s="184"/>
      <c r="L236" s="130"/>
      <c r="M236" s="130"/>
      <c r="N236" s="26"/>
      <c r="O236" s="28"/>
    </row>
    <row r="237" spans="2:15" hidden="1" outlineLevel="2" x14ac:dyDescent="0.2">
      <c r="B237" s="87" t="s">
        <v>954</v>
      </c>
      <c r="C237" s="60" t="s">
        <v>683</v>
      </c>
      <c r="D237" s="13" t="s">
        <v>681</v>
      </c>
      <c r="E237" s="14">
        <v>10</v>
      </c>
      <c r="F237" s="15">
        <v>2</v>
      </c>
      <c r="G237" s="20" t="s">
        <v>133</v>
      </c>
      <c r="H237" s="20" t="s">
        <v>134</v>
      </c>
      <c r="I237" s="20" t="s">
        <v>24</v>
      </c>
      <c r="J237" s="21" t="s">
        <v>415</v>
      </c>
      <c r="K237" s="184"/>
      <c r="L237" s="130"/>
      <c r="M237" s="140"/>
      <c r="N237" s="26"/>
      <c r="O237" s="28"/>
    </row>
    <row r="238" spans="2:15" hidden="1" outlineLevel="2" x14ac:dyDescent="0.2">
      <c r="B238" s="87" t="s">
        <v>954</v>
      </c>
      <c r="C238" s="60" t="s">
        <v>683</v>
      </c>
      <c r="D238" s="13" t="s">
        <v>681</v>
      </c>
      <c r="E238" s="14">
        <v>10</v>
      </c>
      <c r="F238" s="15">
        <v>2</v>
      </c>
      <c r="G238" s="20" t="s">
        <v>133</v>
      </c>
      <c r="H238" s="20" t="s">
        <v>134</v>
      </c>
      <c r="I238" s="20" t="s">
        <v>24</v>
      </c>
      <c r="J238" s="21" t="s">
        <v>415</v>
      </c>
      <c r="K238" s="184"/>
      <c r="L238" s="130"/>
      <c r="M238" s="140"/>
      <c r="N238" s="26"/>
      <c r="O238" s="28"/>
    </row>
    <row r="239" spans="2:15" hidden="1" outlineLevel="2" x14ac:dyDescent="0.2">
      <c r="B239" s="87" t="s">
        <v>954</v>
      </c>
      <c r="C239" s="60" t="s">
        <v>683</v>
      </c>
      <c r="D239" s="13" t="s">
        <v>681</v>
      </c>
      <c r="E239" s="14">
        <v>10</v>
      </c>
      <c r="F239" s="15">
        <v>2</v>
      </c>
      <c r="G239" s="20" t="s">
        <v>133</v>
      </c>
      <c r="H239" s="20" t="s">
        <v>134</v>
      </c>
      <c r="I239" s="20" t="s">
        <v>24</v>
      </c>
      <c r="J239" s="21" t="s">
        <v>415</v>
      </c>
      <c r="K239" s="184"/>
      <c r="L239" s="130"/>
      <c r="M239" s="140"/>
      <c r="N239" s="26"/>
      <c r="O239" s="28"/>
    </row>
    <row r="240" spans="2:15" hidden="1" outlineLevel="2" x14ac:dyDescent="0.2">
      <c r="B240" s="87" t="s">
        <v>954</v>
      </c>
      <c r="C240" s="60" t="s">
        <v>683</v>
      </c>
      <c r="D240" s="13" t="s">
        <v>681</v>
      </c>
      <c r="E240" s="14">
        <v>10</v>
      </c>
      <c r="F240" s="15">
        <v>2</v>
      </c>
      <c r="G240" s="20" t="s">
        <v>133</v>
      </c>
      <c r="H240" s="20" t="s">
        <v>134</v>
      </c>
      <c r="I240" s="20" t="s">
        <v>24</v>
      </c>
      <c r="J240" s="21" t="s">
        <v>415</v>
      </c>
      <c r="K240" s="184"/>
      <c r="L240" s="130"/>
      <c r="M240" s="140"/>
      <c r="N240" s="26"/>
      <c r="O240" s="28"/>
    </row>
    <row r="241" spans="2:15" hidden="1" outlineLevel="2" x14ac:dyDescent="0.2">
      <c r="B241" s="87" t="s">
        <v>954</v>
      </c>
      <c r="C241" s="60" t="s">
        <v>683</v>
      </c>
      <c r="D241" s="13" t="s">
        <v>681</v>
      </c>
      <c r="E241" s="14">
        <v>10</v>
      </c>
      <c r="F241" s="15">
        <v>2</v>
      </c>
      <c r="G241" s="16" t="s">
        <v>135</v>
      </c>
      <c r="H241" s="16" t="s">
        <v>136</v>
      </c>
      <c r="I241" s="16"/>
      <c r="J241" s="17" t="s">
        <v>415</v>
      </c>
      <c r="K241" s="183"/>
      <c r="L241" s="132"/>
      <c r="M241" s="139"/>
      <c r="N241" s="494"/>
      <c r="O241" s="287"/>
    </row>
    <row r="242" spans="2:15" hidden="1" outlineLevel="2" x14ac:dyDescent="0.2">
      <c r="B242" s="87" t="s">
        <v>954</v>
      </c>
      <c r="C242" s="60" t="s">
        <v>683</v>
      </c>
      <c r="D242" s="13" t="s">
        <v>681</v>
      </c>
      <c r="E242" s="14">
        <v>10</v>
      </c>
      <c r="F242" s="15">
        <v>2</v>
      </c>
      <c r="G242" s="20" t="s">
        <v>137</v>
      </c>
      <c r="H242" s="20" t="s">
        <v>138</v>
      </c>
      <c r="I242" s="20" t="s">
        <v>24</v>
      </c>
      <c r="J242" s="21" t="s">
        <v>414</v>
      </c>
      <c r="K242" s="184"/>
      <c r="L242" s="325"/>
      <c r="M242" s="145"/>
      <c r="N242" s="26"/>
      <c r="O242" s="289"/>
    </row>
    <row r="243" spans="2:15" hidden="1" outlineLevel="2" x14ac:dyDescent="0.2">
      <c r="B243" s="87" t="s">
        <v>954</v>
      </c>
      <c r="C243" s="60" t="s">
        <v>683</v>
      </c>
      <c r="D243" s="13" t="s">
        <v>681</v>
      </c>
      <c r="E243" s="14">
        <v>10</v>
      </c>
      <c r="F243" s="15">
        <v>2</v>
      </c>
      <c r="G243" s="20" t="s">
        <v>137</v>
      </c>
      <c r="H243" s="20" t="s">
        <v>138</v>
      </c>
      <c r="I243" s="20" t="s">
        <v>24</v>
      </c>
      <c r="J243" s="21" t="s">
        <v>415</v>
      </c>
      <c r="K243" s="184"/>
      <c r="L243" s="130"/>
      <c r="M243" s="145"/>
      <c r="N243" s="26"/>
      <c r="O243" s="28"/>
    </row>
    <row r="244" spans="2:15" hidden="1" outlineLevel="2" x14ac:dyDescent="0.2">
      <c r="B244" s="87" t="s">
        <v>954</v>
      </c>
      <c r="C244" s="60" t="s">
        <v>683</v>
      </c>
      <c r="D244" s="13" t="s">
        <v>681</v>
      </c>
      <c r="E244" s="14">
        <v>10</v>
      </c>
      <c r="F244" s="15">
        <v>2</v>
      </c>
      <c r="G244" s="20" t="s">
        <v>137</v>
      </c>
      <c r="H244" s="20" t="s">
        <v>138</v>
      </c>
      <c r="I244" s="20" t="s">
        <v>24</v>
      </c>
      <c r="J244" s="21" t="s">
        <v>415</v>
      </c>
      <c r="K244" s="184"/>
      <c r="L244" s="130"/>
      <c r="M244" s="145"/>
      <c r="N244" s="26"/>
      <c r="O244" s="28"/>
    </row>
    <row r="245" spans="2:15" hidden="1" outlineLevel="2" x14ac:dyDescent="0.2">
      <c r="B245" s="87" t="s">
        <v>954</v>
      </c>
      <c r="C245" s="60" t="s">
        <v>683</v>
      </c>
      <c r="D245" s="13" t="s">
        <v>681</v>
      </c>
      <c r="E245" s="14">
        <v>10</v>
      </c>
      <c r="F245" s="15">
        <v>2</v>
      </c>
      <c r="G245" s="20" t="s">
        <v>137</v>
      </c>
      <c r="H245" s="20" t="s">
        <v>138</v>
      </c>
      <c r="I245" s="20" t="s">
        <v>24</v>
      </c>
      <c r="J245" s="21" t="s">
        <v>415</v>
      </c>
      <c r="K245" s="184"/>
      <c r="L245" s="130"/>
      <c r="M245" s="145"/>
      <c r="N245" s="26"/>
      <c r="O245" s="28"/>
    </row>
    <row r="246" spans="2:15" hidden="1" outlineLevel="2" x14ac:dyDescent="0.2">
      <c r="B246" s="87" t="s">
        <v>954</v>
      </c>
      <c r="C246" s="60" t="s">
        <v>683</v>
      </c>
      <c r="D246" s="13" t="s">
        <v>681</v>
      </c>
      <c r="E246" s="14">
        <v>10</v>
      </c>
      <c r="F246" s="15">
        <v>2</v>
      </c>
      <c r="G246" s="20" t="s">
        <v>137</v>
      </c>
      <c r="H246" s="20" t="s">
        <v>138</v>
      </c>
      <c r="I246" s="20" t="s">
        <v>24</v>
      </c>
      <c r="J246" s="21" t="s">
        <v>415</v>
      </c>
      <c r="K246" s="184"/>
      <c r="L246" s="130"/>
      <c r="M246" s="145"/>
      <c r="N246" s="26"/>
      <c r="O246" s="28"/>
    </row>
    <row r="247" spans="2:15" hidden="1" outlineLevel="2" x14ac:dyDescent="0.2">
      <c r="B247" s="87" t="s">
        <v>954</v>
      </c>
      <c r="C247" s="60" t="s">
        <v>683</v>
      </c>
      <c r="D247" s="13" t="s">
        <v>681</v>
      </c>
      <c r="E247" s="14">
        <v>10</v>
      </c>
      <c r="F247" s="15">
        <v>2</v>
      </c>
      <c r="G247" s="20" t="s">
        <v>139</v>
      </c>
      <c r="H247" s="20" t="s">
        <v>140</v>
      </c>
      <c r="I247" s="20" t="s">
        <v>68</v>
      </c>
      <c r="J247" s="21" t="s">
        <v>415</v>
      </c>
      <c r="K247" s="184"/>
      <c r="L247" s="130"/>
      <c r="M247" s="145"/>
      <c r="N247" s="26"/>
      <c r="O247" s="28"/>
    </row>
    <row r="248" spans="2:15" hidden="1" outlineLevel="2" x14ac:dyDescent="0.2">
      <c r="B248" s="87" t="s">
        <v>954</v>
      </c>
      <c r="C248" s="60" t="s">
        <v>683</v>
      </c>
      <c r="D248" s="13" t="s">
        <v>681</v>
      </c>
      <c r="E248" s="14">
        <v>10</v>
      </c>
      <c r="F248" s="15">
        <v>2</v>
      </c>
      <c r="G248" s="16" t="s">
        <v>141</v>
      </c>
      <c r="H248" s="16" t="s">
        <v>142</v>
      </c>
      <c r="I248" s="16"/>
      <c r="J248" s="17" t="s">
        <v>415</v>
      </c>
      <c r="K248" s="183"/>
      <c r="L248" s="132"/>
      <c r="M248" s="146"/>
      <c r="N248" s="494"/>
      <c r="O248" s="287"/>
    </row>
    <row r="249" spans="2:15" hidden="1" outlineLevel="2" x14ac:dyDescent="0.2">
      <c r="B249" s="87" t="s">
        <v>954</v>
      </c>
      <c r="C249" s="60" t="s">
        <v>683</v>
      </c>
      <c r="D249" s="13" t="s">
        <v>681</v>
      </c>
      <c r="E249" s="14">
        <v>10</v>
      </c>
      <c r="F249" s="15">
        <v>2</v>
      </c>
      <c r="G249" s="20" t="s">
        <v>143</v>
      </c>
      <c r="H249" s="20" t="s">
        <v>144</v>
      </c>
      <c r="I249" s="20" t="s">
        <v>24</v>
      </c>
      <c r="J249" s="21" t="s">
        <v>414</v>
      </c>
      <c r="K249" s="184"/>
      <c r="L249" s="325"/>
      <c r="M249" s="145"/>
      <c r="N249" s="26"/>
      <c r="O249" s="289"/>
    </row>
    <row r="250" spans="2:15" hidden="1" outlineLevel="2" x14ac:dyDescent="0.2">
      <c r="B250" s="87" t="s">
        <v>954</v>
      </c>
      <c r="C250" s="60" t="s">
        <v>683</v>
      </c>
      <c r="D250" s="13" t="s">
        <v>681</v>
      </c>
      <c r="E250" s="14">
        <v>10</v>
      </c>
      <c r="F250" s="15">
        <v>2</v>
      </c>
      <c r="G250" s="20" t="s">
        <v>143</v>
      </c>
      <c r="H250" s="20" t="s">
        <v>144</v>
      </c>
      <c r="I250" s="20" t="s">
        <v>24</v>
      </c>
      <c r="J250" s="21" t="s">
        <v>415</v>
      </c>
      <c r="K250" s="184"/>
      <c r="L250" s="325"/>
      <c r="M250" s="145"/>
      <c r="N250" s="26"/>
      <c r="O250" s="28"/>
    </row>
    <row r="251" spans="2:15" hidden="1" outlineLevel="2" x14ac:dyDescent="0.2">
      <c r="B251" s="87" t="s">
        <v>954</v>
      </c>
      <c r="C251" s="60" t="s">
        <v>683</v>
      </c>
      <c r="D251" s="13" t="s">
        <v>681</v>
      </c>
      <c r="E251" s="14">
        <v>10</v>
      </c>
      <c r="F251" s="15">
        <v>2</v>
      </c>
      <c r="G251" s="20" t="s">
        <v>143</v>
      </c>
      <c r="H251" s="20" t="s">
        <v>144</v>
      </c>
      <c r="I251" s="20" t="s">
        <v>24</v>
      </c>
      <c r="J251" s="21" t="s">
        <v>415</v>
      </c>
      <c r="K251" s="184"/>
      <c r="L251" s="325"/>
      <c r="M251" s="145"/>
      <c r="N251" s="26"/>
      <c r="O251" s="28"/>
    </row>
    <row r="252" spans="2:15" hidden="1" outlineLevel="2" x14ac:dyDescent="0.2">
      <c r="B252" s="87" t="s">
        <v>954</v>
      </c>
      <c r="C252" s="60" t="s">
        <v>683</v>
      </c>
      <c r="D252" s="13" t="s">
        <v>681</v>
      </c>
      <c r="E252" s="14">
        <v>10</v>
      </c>
      <c r="F252" s="15">
        <v>2</v>
      </c>
      <c r="G252" s="20" t="s">
        <v>143</v>
      </c>
      <c r="H252" s="20" t="s">
        <v>144</v>
      </c>
      <c r="I252" s="20" t="s">
        <v>24</v>
      </c>
      <c r="J252" s="21" t="s">
        <v>415</v>
      </c>
      <c r="K252" s="184"/>
      <c r="L252" s="130"/>
      <c r="M252" s="145"/>
      <c r="N252" s="26"/>
      <c r="O252" s="28"/>
    </row>
    <row r="253" spans="2:15" hidden="1" outlineLevel="2" x14ac:dyDescent="0.2">
      <c r="B253" s="87" t="s">
        <v>954</v>
      </c>
      <c r="C253" s="60" t="s">
        <v>683</v>
      </c>
      <c r="D253" s="13" t="s">
        <v>681</v>
      </c>
      <c r="E253" s="14">
        <v>10</v>
      </c>
      <c r="F253" s="15">
        <v>2</v>
      </c>
      <c r="G253" s="16" t="str">
        <f>"3164"</f>
        <v>3164</v>
      </c>
      <c r="H253" s="16" t="s">
        <v>145</v>
      </c>
      <c r="I253" s="16" t="s">
        <v>24</v>
      </c>
      <c r="J253" s="17" t="s">
        <v>415</v>
      </c>
      <c r="K253" s="183"/>
      <c r="L253" s="437"/>
      <c r="M253" s="146"/>
      <c r="N253" s="494"/>
      <c r="O253" s="287"/>
    </row>
    <row r="254" spans="2:15" hidden="1" outlineLevel="2" x14ac:dyDescent="0.2">
      <c r="B254" s="87" t="s">
        <v>954</v>
      </c>
      <c r="C254" s="60" t="s">
        <v>683</v>
      </c>
      <c r="D254" s="13" t="s">
        <v>681</v>
      </c>
      <c r="E254" s="14">
        <v>10</v>
      </c>
      <c r="F254" s="15">
        <v>2</v>
      </c>
      <c r="G254" s="16" t="s">
        <v>940</v>
      </c>
      <c r="H254" s="16" t="s">
        <v>942</v>
      </c>
      <c r="I254" s="16"/>
      <c r="J254" s="17" t="s">
        <v>415</v>
      </c>
      <c r="K254" s="183"/>
      <c r="L254" s="132"/>
      <c r="M254" s="146"/>
      <c r="N254" s="494"/>
      <c r="O254" s="32"/>
    </row>
    <row r="255" spans="2:15" hidden="1" outlineLevel="2" x14ac:dyDescent="0.2">
      <c r="B255" s="87" t="s">
        <v>954</v>
      </c>
      <c r="C255" s="60" t="s">
        <v>683</v>
      </c>
      <c r="D255" s="13" t="s">
        <v>681</v>
      </c>
      <c r="E255" s="14">
        <v>10</v>
      </c>
      <c r="F255" s="15">
        <v>2</v>
      </c>
      <c r="G255" s="20" t="s">
        <v>943</v>
      </c>
      <c r="H255" s="20" t="s">
        <v>941</v>
      </c>
      <c r="I255" s="20" t="s">
        <v>98</v>
      </c>
      <c r="J255" s="21" t="s">
        <v>415</v>
      </c>
      <c r="K255" s="184"/>
      <c r="L255" s="130"/>
      <c r="M255" s="145"/>
      <c r="N255" s="26"/>
      <c r="O255" s="28"/>
    </row>
    <row r="256" spans="2:15" hidden="1" outlineLevel="2" x14ac:dyDescent="0.2">
      <c r="B256" s="87" t="s">
        <v>954</v>
      </c>
      <c r="C256" s="60" t="s">
        <v>683</v>
      </c>
      <c r="D256" s="13" t="s">
        <v>681</v>
      </c>
      <c r="E256" s="14">
        <v>10</v>
      </c>
      <c r="F256" s="15">
        <v>2</v>
      </c>
      <c r="G256" s="20" t="s">
        <v>944</v>
      </c>
      <c r="H256" s="20" t="s">
        <v>936</v>
      </c>
      <c r="I256" s="20" t="s">
        <v>109</v>
      </c>
      <c r="J256" s="21" t="s">
        <v>415</v>
      </c>
      <c r="K256" s="184"/>
      <c r="L256" s="130"/>
      <c r="M256" s="145"/>
      <c r="N256" s="26"/>
      <c r="O256" s="28"/>
    </row>
    <row r="257" spans="2:15" hidden="1" outlineLevel="2" x14ac:dyDescent="0.2">
      <c r="B257" s="87" t="s">
        <v>954</v>
      </c>
      <c r="C257" s="60" t="s">
        <v>683</v>
      </c>
      <c r="D257" s="13" t="s">
        <v>681</v>
      </c>
      <c r="E257" s="14">
        <v>10</v>
      </c>
      <c r="F257" s="15">
        <v>2</v>
      </c>
      <c r="G257" s="20" t="s">
        <v>945</v>
      </c>
      <c r="H257" s="20" t="s">
        <v>130</v>
      </c>
      <c r="I257" s="20" t="s">
        <v>68</v>
      </c>
      <c r="J257" s="21" t="s">
        <v>415</v>
      </c>
      <c r="K257" s="184"/>
      <c r="L257" s="130"/>
      <c r="M257" s="145"/>
      <c r="N257" s="26"/>
      <c r="O257" s="28"/>
    </row>
    <row r="258" spans="2:15" hidden="1" outlineLevel="2" x14ac:dyDescent="0.2">
      <c r="B258" s="87" t="s">
        <v>954</v>
      </c>
      <c r="C258" s="60" t="s">
        <v>683</v>
      </c>
      <c r="D258" s="13" t="s">
        <v>681</v>
      </c>
      <c r="E258" s="14">
        <v>10</v>
      </c>
      <c r="F258" s="15">
        <v>2</v>
      </c>
      <c r="G258" s="20" t="s">
        <v>946</v>
      </c>
      <c r="H258" s="20" t="s">
        <v>947</v>
      </c>
      <c r="I258" s="20" t="s">
        <v>110</v>
      </c>
      <c r="J258" s="21" t="s">
        <v>415</v>
      </c>
      <c r="K258" s="184"/>
      <c r="L258" s="130"/>
      <c r="M258" s="145"/>
      <c r="N258" s="26"/>
      <c r="O258" s="28"/>
    </row>
    <row r="259" spans="2:15" hidden="1" outlineLevel="2" x14ac:dyDescent="0.2">
      <c r="B259" s="87" t="s">
        <v>954</v>
      </c>
      <c r="C259" s="60" t="s">
        <v>683</v>
      </c>
      <c r="D259" s="13" t="s">
        <v>681</v>
      </c>
      <c r="E259" s="14">
        <v>10</v>
      </c>
      <c r="F259" s="15">
        <v>2</v>
      </c>
      <c r="G259" s="16" t="str">
        <f>"3251"</f>
        <v>3251</v>
      </c>
      <c r="H259" s="16" t="s">
        <v>146</v>
      </c>
      <c r="I259" s="16" t="s">
        <v>109</v>
      </c>
      <c r="J259" s="17" t="s">
        <v>415</v>
      </c>
      <c r="K259" s="183"/>
      <c r="L259" s="437"/>
      <c r="M259" s="146"/>
      <c r="N259" s="494"/>
      <c r="O259" s="287"/>
    </row>
    <row r="260" spans="2:15" ht="13.5" hidden="1" outlineLevel="2" thickBot="1" x14ac:dyDescent="0.25">
      <c r="B260" s="87" t="s">
        <v>954</v>
      </c>
      <c r="C260" s="60" t="s">
        <v>683</v>
      </c>
      <c r="D260" s="33" t="s">
        <v>681</v>
      </c>
      <c r="E260" s="34">
        <v>10</v>
      </c>
      <c r="F260" s="35">
        <v>2</v>
      </c>
      <c r="G260" s="36" t="str">
        <f>"3207"</f>
        <v>3207</v>
      </c>
      <c r="H260" s="36" t="s">
        <v>147</v>
      </c>
      <c r="I260" s="36" t="s">
        <v>68</v>
      </c>
      <c r="J260" s="37" t="s">
        <v>415</v>
      </c>
      <c r="K260" s="195"/>
      <c r="L260" s="438"/>
      <c r="M260" s="147"/>
      <c r="N260" s="71"/>
      <c r="O260" s="59"/>
    </row>
    <row r="261" spans="2:15" ht="13.5" hidden="1" outlineLevel="2" thickBot="1" x14ac:dyDescent="0.25">
      <c r="B261" s="87" t="s">
        <v>954</v>
      </c>
      <c r="C261" s="60" t="s">
        <v>683</v>
      </c>
      <c r="D261" s="47"/>
      <c r="E261" s="47"/>
      <c r="F261" s="47"/>
      <c r="G261" s="47"/>
      <c r="H261" s="47"/>
      <c r="I261" s="47"/>
      <c r="J261" s="47"/>
      <c r="K261" s="161"/>
      <c r="L261" s="158"/>
      <c r="M261" s="49"/>
      <c r="N261" s="49"/>
      <c r="O261" s="50"/>
    </row>
    <row r="262" spans="2:15" ht="13.5" outlineLevel="1" collapsed="1" thickBot="1" x14ac:dyDescent="0.25">
      <c r="B262" s="87" t="s">
        <v>954</v>
      </c>
      <c r="C262" s="8" t="s">
        <v>1339</v>
      </c>
      <c r="D262" s="10" t="s">
        <v>740</v>
      </c>
      <c r="E262" s="11">
        <v>10</v>
      </c>
      <c r="F262" s="11">
        <v>2</v>
      </c>
      <c r="G262" s="569" t="s">
        <v>1336</v>
      </c>
      <c r="H262" s="570"/>
      <c r="I262" s="570"/>
      <c r="J262" s="571"/>
      <c r="K262" s="597" t="s">
        <v>1338</v>
      </c>
      <c r="L262" s="598"/>
      <c r="M262" s="598"/>
      <c r="N262" s="599"/>
      <c r="O262" s="444" t="s">
        <v>69</v>
      </c>
    </row>
    <row r="263" spans="2:15" hidden="1" outlineLevel="2" x14ac:dyDescent="0.2">
      <c r="B263" s="87" t="s">
        <v>954</v>
      </c>
      <c r="C263" s="60" t="s">
        <v>1339</v>
      </c>
      <c r="D263" s="13" t="s">
        <v>740</v>
      </c>
      <c r="E263" s="14">
        <v>10</v>
      </c>
      <c r="F263" s="15">
        <v>2</v>
      </c>
      <c r="G263" s="20" t="str">
        <f>"3035"</f>
        <v>3035</v>
      </c>
      <c r="H263" s="20" t="s">
        <v>123</v>
      </c>
      <c r="I263" s="20" t="s">
        <v>68</v>
      </c>
      <c r="J263" s="21" t="s">
        <v>414</v>
      </c>
      <c r="K263" s="172"/>
      <c r="L263" s="126"/>
      <c r="M263" s="142" t="s">
        <v>742</v>
      </c>
      <c r="N263" s="25" t="s">
        <v>68</v>
      </c>
      <c r="O263" s="259" t="s">
        <v>414</v>
      </c>
    </row>
    <row r="264" spans="2:15" hidden="1" outlineLevel="2" x14ac:dyDescent="0.2">
      <c r="B264" s="87" t="s">
        <v>954</v>
      </c>
      <c r="C264" s="60" t="s">
        <v>1339</v>
      </c>
      <c r="D264" s="13" t="s">
        <v>740</v>
      </c>
      <c r="E264" s="14">
        <v>10</v>
      </c>
      <c r="F264" s="15">
        <v>2</v>
      </c>
      <c r="G264" s="16" t="s">
        <v>124</v>
      </c>
      <c r="H264" s="16" t="s">
        <v>125</v>
      </c>
      <c r="I264" s="16"/>
      <c r="J264" s="17" t="s">
        <v>415</v>
      </c>
      <c r="K264" s="183"/>
      <c r="L264" s="132"/>
      <c r="M264" s="146"/>
      <c r="N264" s="494"/>
      <c r="O264" s="287"/>
    </row>
    <row r="265" spans="2:15" hidden="1" outlineLevel="2" x14ac:dyDescent="0.2">
      <c r="B265" s="87" t="s">
        <v>954</v>
      </c>
      <c r="C265" s="60" t="s">
        <v>1339</v>
      </c>
      <c r="D265" s="13" t="s">
        <v>740</v>
      </c>
      <c r="E265" s="14">
        <v>10</v>
      </c>
      <c r="F265" s="15">
        <v>2</v>
      </c>
      <c r="G265" s="20" t="s">
        <v>126</v>
      </c>
      <c r="H265" s="20" t="s">
        <v>127</v>
      </c>
      <c r="I265" s="20" t="s">
        <v>24</v>
      </c>
      <c r="J265" s="21" t="s">
        <v>414</v>
      </c>
      <c r="K265" s="184"/>
      <c r="L265" s="525"/>
      <c r="M265" s="424"/>
      <c r="N265" s="26"/>
      <c r="O265" s="289"/>
    </row>
    <row r="266" spans="2:15" hidden="1" outlineLevel="2" x14ac:dyDescent="0.2">
      <c r="B266" s="87" t="s">
        <v>954</v>
      </c>
      <c r="C266" s="60" t="s">
        <v>1339</v>
      </c>
      <c r="D266" s="13" t="s">
        <v>740</v>
      </c>
      <c r="E266" s="14">
        <v>10</v>
      </c>
      <c r="F266" s="15">
        <v>2</v>
      </c>
      <c r="G266" s="20" t="s">
        <v>128</v>
      </c>
      <c r="H266" s="20" t="s">
        <v>936</v>
      </c>
      <c r="I266" s="20" t="s">
        <v>109</v>
      </c>
      <c r="J266" s="21" t="s">
        <v>415</v>
      </c>
      <c r="K266" s="184"/>
      <c r="L266" s="525"/>
      <c r="M266" s="149"/>
      <c r="N266" s="26"/>
      <c r="O266" s="289"/>
    </row>
    <row r="267" spans="2:15" hidden="1" outlineLevel="2" x14ac:dyDescent="0.2">
      <c r="B267" s="87" t="s">
        <v>954</v>
      </c>
      <c r="C267" s="60" t="s">
        <v>1339</v>
      </c>
      <c r="D267" s="13" t="s">
        <v>740</v>
      </c>
      <c r="E267" s="14">
        <v>10</v>
      </c>
      <c r="F267" s="15">
        <v>2</v>
      </c>
      <c r="G267" s="20" t="s">
        <v>129</v>
      </c>
      <c r="H267" s="20" t="s">
        <v>130</v>
      </c>
      <c r="I267" s="20" t="s">
        <v>68</v>
      </c>
      <c r="J267" s="21" t="s">
        <v>415</v>
      </c>
      <c r="K267" s="184"/>
      <c r="L267" s="130"/>
      <c r="M267" s="145"/>
      <c r="N267" s="26"/>
      <c r="O267" s="28"/>
    </row>
    <row r="268" spans="2:15" hidden="1" outlineLevel="2" x14ac:dyDescent="0.2">
      <c r="B268" s="87" t="s">
        <v>954</v>
      </c>
      <c r="C268" s="60" t="s">
        <v>1339</v>
      </c>
      <c r="D268" s="13" t="s">
        <v>740</v>
      </c>
      <c r="E268" s="14">
        <v>10</v>
      </c>
      <c r="F268" s="15">
        <v>2</v>
      </c>
      <c r="G268" s="16" t="s">
        <v>131</v>
      </c>
      <c r="H268" s="16" t="s">
        <v>132</v>
      </c>
      <c r="I268" s="16"/>
      <c r="J268" s="17" t="s">
        <v>415</v>
      </c>
      <c r="K268" s="183"/>
      <c r="L268" s="132"/>
      <c r="M268" s="139"/>
      <c r="N268" s="494"/>
      <c r="O268" s="32"/>
    </row>
    <row r="269" spans="2:15" hidden="1" outlineLevel="2" x14ac:dyDescent="0.2">
      <c r="B269" s="87" t="s">
        <v>954</v>
      </c>
      <c r="C269" s="60" t="s">
        <v>1339</v>
      </c>
      <c r="D269" s="13" t="s">
        <v>740</v>
      </c>
      <c r="E269" s="14">
        <v>10</v>
      </c>
      <c r="F269" s="15">
        <v>2</v>
      </c>
      <c r="G269" s="20" t="s">
        <v>133</v>
      </c>
      <c r="H269" s="20" t="s">
        <v>134</v>
      </c>
      <c r="I269" s="20" t="s">
        <v>24</v>
      </c>
      <c r="J269" s="21" t="s">
        <v>414</v>
      </c>
      <c r="K269" s="184"/>
      <c r="L269" s="130"/>
      <c r="M269" s="130"/>
      <c r="N269" s="26"/>
      <c r="O269" s="28"/>
    </row>
    <row r="270" spans="2:15" hidden="1" outlineLevel="2" x14ac:dyDescent="0.2">
      <c r="B270" s="87" t="s">
        <v>954</v>
      </c>
      <c r="C270" s="60" t="s">
        <v>1339</v>
      </c>
      <c r="D270" s="13" t="s">
        <v>740</v>
      </c>
      <c r="E270" s="14">
        <v>10</v>
      </c>
      <c r="F270" s="15">
        <v>2</v>
      </c>
      <c r="G270" s="20" t="s">
        <v>133</v>
      </c>
      <c r="H270" s="20" t="s">
        <v>134</v>
      </c>
      <c r="I270" s="20" t="s">
        <v>24</v>
      </c>
      <c r="J270" s="21" t="s">
        <v>415</v>
      </c>
      <c r="K270" s="184"/>
      <c r="L270" s="130"/>
      <c r="M270" s="140"/>
      <c r="N270" s="26"/>
      <c r="O270" s="28"/>
    </row>
    <row r="271" spans="2:15" hidden="1" outlineLevel="2" x14ac:dyDescent="0.2">
      <c r="B271" s="87" t="s">
        <v>954</v>
      </c>
      <c r="C271" s="60" t="s">
        <v>1339</v>
      </c>
      <c r="D271" s="13" t="s">
        <v>740</v>
      </c>
      <c r="E271" s="14">
        <v>10</v>
      </c>
      <c r="F271" s="15">
        <v>2</v>
      </c>
      <c r="G271" s="20" t="s">
        <v>133</v>
      </c>
      <c r="H271" s="20" t="s">
        <v>134</v>
      </c>
      <c r="I271" s="20" t="s">
        <v>24</v>
      </c>
      <c r="J271" s="21" t="s">
        <v>415</v>
      </c>
      <c r="K271" s="184"/>
      <c r="L271" s="130"/>
      <c r="M271" s="140"/>
      <c r="N271" s="26"/>
      <c r="O271" s="28"/>
    </row>
    <row r="272" spans="2:15" hidden="1" outlineLevel="2" x14ac:dyDescent="0.2">
      <c r="B272" s="87" t="s">
        <v>954</v>
      </c>
      <c r="C272" s="60" t="s">
        <v>1339</v>
      </c>
      <c r="D272" s="13" t="s">
        <v>740</v>
      </c>
      <c r="E272" s="14">
        <v>10</v>
      </c>
      <c r="F272" s="15">
        <v>2</v>
      </c>
      <c r="G272" s="20" t="s">
        <v>133</v>
      </c>
      <c r="H272" s="20" t="s">
        <v>134</v>
      </c>
      <c r="I272" s="20" t="s">
        <v>24</v>
      </c>
      <c r="J272" s="21" t="s">
        <v>415</v>
      </c>
      <c r="K272" s="184"/>
      <c r="L272" s="130"/>
      <c r="M272" s="140"/>
      <c r="N272" s="26"/>
      <c r="O272" s="28"/>
    </row>
    <row r="273" spans="2:15" hidden="1" outlineLevel="2" x14ac:dyDescent="0.2">
      <c r="B273" s="87" t="s">
        <v>954</v>
      </c>
      <c r="C273" s="60" t="s">
        <v>1339</v>
      </c>
      <c r="D273" s="13" t="s">
        <v>740</v>
      </c>
      <c r="E273" s="14">
        <v>10</v>
      </c>
      <c r="F273" s="15">
        <v>2</v>
      </c>
      <c r="G273" s="20" t="s">
        <v>133</v>
      </c>
      <c r="H273" s="20" t="s">
        <v>134</v>
      </c>
      <c r="I273" s="20" t="s">
        <v>24</v>
      </c>
      <c r="J273" s="21" t="s">
        <v>415</v>
      </c>
      <c r="K273" s="184"/>
      <c r="L273" s="130"/>
      <c r="M273" s="140"/>
      <c r="N273" s="26"/>
      <c r="O273" s="28"/>
    </row>
    <row r="274" spans="2:15" hidden="1" outlineLevel="2" x14ac:dyDescent="0.2">
      <c r="B274" s="87" t="s">
        <v>954</v>
      </c>
      <c r="C274" s="60" t="s">
        <v>1339</v>
      </c>
      <c r="D274" s="13" t="s">
        <v>740</v>
      </c>
      <c r="E274" s="14">
        <v>10</v>
      </c>
      <c r="F274" s="15">
        <v>2</v>
      </c>
      <c r="G274" s="16" t="s">
        <v>135</v>
      </c>
      <c r="H274" s="16" t="s">
        <v>136</v>
      </c>
      <c r="I274" s="16"/>
      <c r="J274" s="17" t="s">
        <v>415</v>
      </c>
      <c r="K274" s="174"/>
      <c r="L274" s="128"/>
      <c r="M274" s="159"/>
      <c r="N274" s="18"/>
      <c r="O274" s="263" t="s">
        <v>414</v>
      </c>
    </row>
    <row r="275" spans="2:15" hidden="1" outlineLevel="2" x14ac:dyDescent="0.2">
      <c r="B275" s="87" t="s">
        <v>954</v>
      </c>
      <c r="C275" s="60" t="s">
        <v>1339</v>
      </c>
      <c r="D275" s="13" t="s">
        <v>740</v>
      </c>
      <c r="E275" s="14">
        <v>10</v>
      </c>
      <c r="F275" s="15">
        <v>2</v>
      </c>
      <c r="G275" s="20" t="s">
        <v>137</v>
      </c>
      <c r="H275" s="20" t="s">
        <v>138</v>
      </c>
      <c r="I275" s="20" t="s">
        <v>24</v>
      </c>
      <c r="J275" s="21" t="s">
        <v>414</v>
      </c>
      <c r="K275" s="173" t="s">
        <v>404</v>
      </c>
      <c r="L275" s="526" t="s">
        <v>1251</v>
      </c>
      <c r="M275" s="129" t="s">
        <v>1330</v>
      </c>
      <c r="N275" s="25" t="s">
        <v>24</v>
      </c>
      <c r="O275" s="260" t="s">
        <v>414</v>
      </c>
    </row>
    <row r="276" spans="2:15" hidden="1" outlineLevel="2" x14ac:dyDescent="0.2">
      <c r="B276" s="87" t="s">
        <v>954</v>
      </c>
      <c r="C276" s="60" t="s">
        <v>1339</v>
      </c>
      <c r="D276" s="13" t="s">
        <v>740</v>
      </c>
      <c r="E276" s="14">
        <v>10</v>
      </c>
      <c r="F276" s="15">
        <v>2</v>
      </c>
      <c r="G276" s="20" t="s">
        <v>137</v>
      </c>
      <c r="H276" s="20" t="s">
        <v>138</v>
      </c>
      <c r="I276" s="20" t="s">
        <v>24</v>
      </c>
      <c r="J276" s="21" t="s">
        <v>415</v>
      </c>
      <c r="K276" s="184"/>
      <c r="L276" s="130"/>
      <c r="M276" s="145"/>
      <c r="N276" s="26"/>
      <c r="O276" s="28"/>
    </row>
    <row r="277" spans="2:15" hidden="1" outlineLevel="2" x14ac:dyDescent="0.2">
      <c r="B277" s="87" t="s">
        <v>954</v>
      </c>
      <c r="C277" s="60" t="s">
        <v>1339</v>
      </c>
      <c r="D277" s="13" t="s">
        <v>740</v>
      </c>
      <c r="E277" s="14">
        <v>10</v>
      </c>
      <c r="F277" s="15">
        <v>2</v>
      </c>
      <c r="G277" s="20" t="s">
        <v>137</v>
      </c>
      <c r="H277" s="20" t="s">
        <v>138</v>
      </c>
      <c r="I277" s="20" t="s">
        <v>24</v>
      </c>
      <c r="J277" s="21" t="s">
        <v>415</v>
      </c>
      <c r="K277" s="184"/>
      <c r="L277" s="130"/>
      <c r="M277" s="145"/>
      <c r="N277" s="26"/>
      <c r="O277" s="28"/>
    </row>
    <row r="278" spans="2:15" hidden="1" outlineLevel="2" x14ac:dyDescent="0.2">
      <c r="B278" s="87" t="s">
        <v>954</v>
      </c>
      <c r="C278" s="60" t="s">
        <v>1339</v>
      </c>
      <c r="D278" s="13" t="s">
        <v>740</v>
      </c>
      <c r="E278" s="14">
        <v>10</v>
      </c>
      <c r="F278" s="15">
        <v>2</v>
      </c>
      <c r="G278" s="20" t="s">
        <v>137</v>
      </c>
      <c r="H278" s="20" t="s">
        <v>138</v>
      </c>
      <c r="I278" s="20" t="s">
        <v>24</v>
      </c>
      <c r="J278" s="21" t="s">
        <v>415</v>
      </c>
      <c r="K278" s="184"/>
      <c r="L278" s="130"/>
      <c r="M278" s="145"/>
      <c r="N278" s="26"/>
      <c r="O278" s="28"/>
    </row>
    <row r="279" spans="2:15" hidden="1" outlineLevel="2" x14ac:dyDescent="0.2">
      <c r="B279" s="87" t="s">
        <v>954</v>
      </c>
      <c r="C279" s="60" t="s">
        <v>1339</v>
      </c>
      <c r="D279" s="13" t="s">
        <v>740</v>
      </c>
      <c r="E279" s="14">
        <v>10</v>
      </c>
      <c r="F279" s="15">
        <v>2</v>
      </c>
      <c r="G279" s="20" t="s">
        <v>137</v>
      </c>
      <c r="H279" s="20" t="s">
        <v>138</v>
      </c>
      <c r="I279" s="20" t="s">
        <v>24</v>
      </c>
      <c r="J279" s="21" t="s">
        <v>415</v>
      </c>
      <c r="K279" s="184"/>
      <c r="L279" s="130"/>
      <c r="M279" s="145"/>
      <c r="N279" s="26"/>
      <c r="O279" s="28"/>
    </row>
    <row r="280" spans="2:15" hidden="1" outlineLevel="2" x14ac:dyDescent="0.2">
      <c r="B280" s="87" t="s">
        <v>954</v>
      </c>
      <c r="C280" s="60" t="s">
        <v>1339</v>
      </c>
      <c r="D280" s="13" t="s">
        <v>740</v>
      </c>
      <c r="E280" s="14">
        <v>10</v>
      </c>
      <c r="F280" s="15">
        <v>2</v>
      </c>
      <c r="G280" s="20" t="s">
        <v>139</v>
      </c>
      <c r="H280" s="20" t="s">
        <v>140</v>
      </c>
      <c r="I280" s="20" t="s">
        <v>68</v>
      </c>
      <c r="J280" s="21" t="s">
        <v>415</v>
      </c>
      <c r="K280" s="184"/>
      <c r="L280" s="130"/>
      <c r="M280" s="145"/>
      <c r="N280" s="26"/>
      <c r="O280" s="28"/>
    </row>
    <row r="281" spans="2:15" hidden="1" outlineLevel="2" x14ac:dyDescent="0.2">
      <c r="B281" s="87" t="s">
        <v>954</v>
      </c>
      <c r="C281" s="60" t="s">
        <v>1339</v>
      </c>
      <c r="D281" s="13" t="s">
        <v>740</v>
      </c>
      <c r="E281" s="14">
        <v>10</v>
      </c>
      <c r="F281" s="15">
        <v>2</v>
      </c>
      <c r="G281" s="16" t="s">
        <v>141</v>
      </c>
      <c r="H281" s="16" t="s">
        <v>142</v>
      </c>
      <c r="I281" s="16"/>
      <c r="J281" s="17" t="s">
        <v>415</v>
      </c>
      <c r="K281" s="174"/>
      <c r="L281" s="128"/>
      <c r="M281" s="137"/>
      <c r="N281" s="18"/>
      <c r="O281" s="263" t="s">
        <v>414</v>
      </c>
    </row>
    <row r="282" spans="2:15" hidden="1" outlineLevel="2" x14ac:dyDescent="0.2">
      <c r="B282" s="87" t="s">
        <v>954</v>
      </c>
      <c r="C282" s="60" t="s">
        <v>1339</v>
      </c>
      <c r="D282" s="13" t="s">
        <v>740</v>
      </c>
      <c r="E282" s="14">
        <v>10</v>
      </c>
      <c r="F282" s="15">
        <v>2</v>
      </c>
      <c r="G282" s="20" t="s">
        <v>143</v>
      </c>
      <c r="H282" s="20" t="s">
        <v>144</v>
      </c>
      <c r="I282" s="20" t="s">
        <v>24</v>
      </c>
      <c r="J282" s="21" t="s">
        <v>414</v>
      </c>
      <c r="K282" s="173" t="s">
        <v>404</v>
      </c>
      <c r="L282" s="526" t="s">
        <v>1252</v>
      </c>
      <c r="M282" s="143" t="s">
        <v>1259</v>
      </c>
      <c r="N282" s="25" t="s">
        <v>24</v>
      </c>
      <c r="O282" s="260" t="s">
        <v>414</v>
      </c>
    </row>
    <row r="283" spans="2:15" hidden="1" outlineLevel="2" x14ac:dyDescent="0.2">
      <c r="B283" s="87" t="s">
        <v>954</v>
      </c>
      <c r="C283" s="60" t="s">
        <v>1339</v>
      </c>
      <c r="D283" s="13" t="s">
        <v>740</v>
      </c>
      <c r="E283" s="14">
        <v>10</v>
      </c>
      <c r="F283" s="15">
        <v>2</v>
      </c>
      <c r="G283" s="20" t="s">
        <v>143</v>
      </c>
      <c r="H283" s="20" t="s">
        <v>144</v>
      </c>
      <c r="I283" s="20" t="s">
        <v>24</v>
      </c>
      <c r="J283" s="21" t="s">
        <v>415</v>
      </c>
      <c r="K283" s="173" t="s">
        <v>404</v>
      </c>
      <c r="L283" s="127" t="s">
        <v>1253</v>
      </c>
      <c r="M283" s="143" t="s">
        <v>1260</v>
      </c>
      <c r="N283" s="25" t="s">
        <v>24</v>
      </c>
      <c r="O283" s="23" t="s">
        <v>415</v>
      </c>
    </row>
    <row r="284" spans="2:15" hidden="1" outlineLevel="2" x14ac:dyDescent="0.2">
      <c r="B284" s="87" t="s">
        <v>954</v>
      </c>
      <c r="C284" s="60" t="s">
        <v>1339</v>
      </c>
      <c r="D284" s="13" t="s">
        <v>740</v>
      </c>
      <c r="E284" s="14">
        <v>10</v>
      </c>
      <c r="F284" s="15">
        <v>2</v>
      </c>
      <c r="G284" s="20" t="s">
        <v>143</v>
      </c>
      <c r="H284" s="20" t="s">
        <v>144</v>
      </c>
      <c r="I284" s="20" t="s">
        <v>24</v>
      </c>
      <c r="J284" s="21" t="s">
        <v>415</v>
      </c>
      <c r="K284" s="173" t="s">
        <v>404</v>
      </c>
      <c r="L284" s="127" t="s">
        <v>1254</v>
      </c>
      <c r="M284" s="143" t="s">
        <v>1261</v>
      </c>
      <c r="N284" s="25" t="s">
        <v>24</v>
      </c>
      <c r="O284" s="23" t="s">
        <v>415</v>
      </c>
    </row>
    <row r="285" spans="2:15" hidden="1" outlineLevel="2" x14ac:dyDescent="0.2">
      <c r="B285" s="87" t="s">
        <v>954</v>
      </c>
      <c r="C285" s="60" t="s">
        <v>1339</v>
      </c>
      <c r="D285" s="13" t="s">
        <v>740</v>
      </c>
      <c r="E285" s="14">
        <v>10</v>
      </c>
      <c r="F285" s="15">
        <v>2</v>
      </c>
      <c r="G285" s="20" t="s">
        <v>143</v>
      </c>
      <c r="H285" s="20" t="s">
        <v>144</v>
      </c>
      <c r="I285" s="20" t="s">
        <v>24</v>
      </c>
      <c r="J285" s="21" t="s">
        <v>415</v>
      </c>
      <c r="K285" s="184"/>
      <c r="L285" s="130"/>
      <c r="M285" s="145"/>
      <c r="N285" s="26"/>
      <c r="O285" s="28"/>
    </row>
    <row r="286" spans="2:15" hidden="1" outlineLevel="2" x14ac:dyDescent="0.2">
      <c r="B286" s="87" t="s">
        <v>954</v>
      </c>
      <c r="C286" s="60" t="s">
        <v>1339</v>
      </c>
      <c r="D286" s="13" t="s">
        <v>740</v>
      </c>
      <c r="E286" s="14">
        <v>10</v>
      </c>
      <c r="F286" s="15">
        <v>2</v>
      </c>
      <c r="G286" s="16" t="str">
        <f>"3164"</f>
        <v>3164</v>
      </c>
      <c r="H286" s="16" t="s">
        <v>145</v>
      </c>
      <c r="I286" s="16" t="s">
        <v>24</v>
      </c>
      <c r="J286" s="17" t="s">
        <v>415</v>
      </c>
      <c r="K286" s="174" t="s">
        <v>404</v>
      </c>
      <c r="L286" s="439" t="s">
        <v>1255</v>
      </c>
      <c r="M286" s="137" t="s">
        <v>1262</v>
      </c>
      <c r="N286" s="18" t="s">
        <v>24</v>
      </c>
      <c r="O286" s="263" t="s">
        <v>414</v>
      </c>
    </row>
    <row r="287" spans="2:15" hidden="1" outlineLevel="2" x14ac:dyDescent="0.2">
      <c r="B287" s="87" t="s">
        <v>954</v>
      </c>
      <c r="C287" s="60" t="s">
        <v>1339</v>
      </c>
      <c r="D287" s="13" t="s">
        <v>740</v>
      </c>
      <c r="E287" s="14">
        <v>10</v>
      </c>
      <c r="F287" s="15">
        <v>2</v>
      </c>
      <c r="G287" s="16" t="s">
        <v>940</v>
      </c>
      <c r="H287" s="16" t="s">
        <v>942</v>
      </c>
      <c r="I287" s="16"/>
      <c r="J287" s="17" t="s">
        <v>415</v>
      </c>
      <c r="K287" s="183"/>
      <c r="L287" s="132"/>
      <c r="M287" s="146"/>
      <c r="N287" s="494"/>
      <c r="O287" s="32"/>
    </row>
    <row r="288" spans="2:15" hidden="1" outlineLevel="2" x14ac:dyDescent="0.2">
      <c r="B288" s="87" t="s">
        <v>954</v>
      </c>
      <c r="C288" s="60" t="s">
        <v>1339</v>
      </c>
      <c r="D288" s="13" t="s">
        <v>740</v>
      </c>
      <c r="E288" s="14">
        <v>10</v>
      </c>
      <c r="F288" s="15">
        <v>2</v>
      </c>
      <c r="G288" s="20" t="s">
        <v>943</v>
      </c>
      <c r="H288" s="20" t="s">
        <v>941</v>
      </c>
      <c r="I288" s="20" t="s">
        <v>98</v>
      </c>
      <c r="J288" s="21" t="s">
        <v>415</v>
      </c>
      <c r="K288" s="184"/>
      <c r="L288" s="130"/>
      <c r="M288" s="145"/>
      <c r="N288" s="26"/>
      <c r="O288" s="28"/>
    </row>
    <row r="289" spans="2:15" hidden="1" outlineLevel="2" x14ac:dyDescent="0.2">
      <c r="B289" s="87" t="s">
        <v>954</v>
      </c>
      <c r="C289" s="60" t="s">
        <v>1339</v>
      </c>
      <c r="D289" s="13" t="s">
        <v>740</v>
      </c>
      <c r="E289" s="14">
        <v>10</v>
      </c>
      <c r="F289" s="15">
        <v>2</v>
      </c>
      <c r="G289" s="20" t="s">
        <v>944</v>
      </c>
      <c r="H289" s="20" t="s">
        <v>936</v>
      </c>
      <c r="I289" s="20" t="s">
        <v>109</v>
      </c>
      <c r="J289" s="21" t="s">
        <v>415</v>
      </c>
      <c r="K289" s="184"/>
      <c r="L289" s="130"/>
      <c r="M289" s="145"/>
      <c r="N289" s="26"/>
      <c r="O289" s="28"/>
    </row>
    <row r="290" spans="2:15" hidden="1" outlineLevel="2" x14ac:dyDescent="0.2">
      <c r="B290" s="87" t="s">
        <v>954</v>
      </c>
      <c r="C290" s="60" t="s">
        <v>1339</v>
      </c>
      <c r="D290" s="13" t="s">
        <v>740</v>
      </c>
      <c r="E290" s="14">
        <v>10</v>
      </c>
      <c r="F290" s="15">
        <v>2</v>
      </c>
      <c r="G290" s="20" t="s">
        <v>945</v>
      </c>
      <c r="H290" s="20" t="s">
        <v>130</v>
      </c>
      <c r="I290" s="20" t="s">
        <v>68</v>
      </c>
      <c r="J290" s="21" t="s">
        <v>415</v>
      </c>
      <c r="K290" s="184"/>
      <c r="L290" s="130"/>
      <c r="M290" s="145"/>
      <c r="N290" s="26"/>
      <c r="O290" s="28"/>
    </row>
    <row r="291" spans="2:15" hidden="1" outlineLevel="2" x14ac:dyDescent="0.2">
      <c r="B291" s="87" t="s">
        <v>954</v>
      </c>
      <c r="C291" s="60" t="s">
        <v>1339</v>
      </c>
      <c r="D291" s="13" t="s">
        <v>740</v>
      </c>
      <c r="E291" s="14">
        <v>10</v>
      </c>
      <c r="F291" s="15">
        <v>2</v>
      </c>
      <c r="G291" s="20" t="s">
        <v>946</v>
      </c>
      <c r="H291" s="20" t="s">
        <v>947</v>
      </c>
      <c r="I291" s="20" t="s">
        <v>110</v>
      </c>
      <c r="J291" s="21" t="s">
        <v>415</v>
      </c>
      <c r="K291" s="184"/>
      <c r="L291" s="130"/>
      <c r="M291" s="145"/>
      <c r="N291" s="26"/>
      <c r="O291" s="28"/>
    </row>
    <row r="292" spans="2:15" hidden="1" outlineLevel="2" x14ac:dyDescent="0.2">
      <c r="B292" s="87" t="s">
        <v>954</v>
      </c>
      <c r="C292" s="60" t="s">
        <v>1339</v>
      </c>
      <c r="D292" s="13" t="s">
        <v>740</v>
      </c>
      <c r="E292" s="14">
        <v>10</v>
      </c>
      <c r="F292" s="15">
        <v>2</v>
      </c>
      <c r="G292" s="16" t="str">
        <f>"3251"</f>
        <v>3251</v>
      </c>
      <c r="H292" s="16" t="s">
        <v>146</v>
      </c>
      <c r="I292" s="16" t="s">
        <v>109</v>
      </c>
      <c r="J292" s="17" t="s">
        <v>415</v>
      </c>
      <c r="K292" s="174" t="s">
        <v>404</v>
      </c>
      <c r="L292" s="439" t="s">
        <v>1256</v>
      </c>
      <c r="M292" s="137" t="s">
        <v>1263</v>
      </c>
      <c r="N292" s="18" t="s">
        <v>98</v>
      </c>
      <c r="O292" s="263" t="s">
        <v>414</v>
      </c>
    </row>
    <row r="293" spans="2:15" ht="13.5" hidden="1" outlineLevel="2" thickBot="1" x14ac:dyDescent="0.25">
      <c r="B293" s="87" t="s">
        <v>954</v>
      </c>
      <c r="C293" s="60" t="s">
        <v>1339</v>
      </c>
      <c r="D293" s="33" t="s">
        <v>740</v>
      </c>
      <c r="E293" s="34">
        <v>10</v>
      </c>
      <c r="F293" s="35">
        <v>2</v>
      </c>
      <c r="G293" s="36" t="str">
        <f>"3207"</f>
        <v>3207</v>
      </c>
      <c r="H293" s="36" t="s">
        <v>147</v>
      </c>
      <c r="I293" s="36" t="s">
        <v>68</v>
      </c>
      <c r="J293" s="37" t="s">
        <v>415</v>
      </c>
      <c r="K293" s="176" t="s">
        <v>404</v>
      </c>
      <c r="L293" s="527" t="s">
        <v>1257</v>
      </c>
      <c r="M293" s="148" t="s">
        <v>1337</v>
      </c>
      <c r="N293" s="69" t="s">
        <v>53</v>
      </c>
      <c r="O293" s="261" t="s">
        <v>414</v>
      </c>
    </row>
    <row r="294" spans="2:15" ht="13.5" hidden="1" outlineLevel="2" thickBot="1" x14ac:dyDescent="0.25">
      <c r="B294" s="87" t="s">
        <v>954</v>
      </c>
      <c r="C294" s="60" t="s">
        <v>1339</v>
      </c>
      <c r="D294" s="47"/>
      <c r="E294" s="47"/>
      <c r="F294" s="47"/>
      <c r="G294" s="47"/>
      <c r="H294" s="47"/>
      <c r="I294" s="47"/>
      <c r="J294" s="47"/>
      <c r="K294" s="161"/>
      <c r="L294" s="158"/>
      <c r="M294" s="49"/>
      <c r="N294" s="49"/>
      <c r="O294" s="50"/>
    </row>
    <row r="295" spans="2:15" ht="13.5" outlineLevel="1" collapsed="1" thickBot="1" x14ac:dyDescent="0.25">
      <c r="B295" s="87" t="s">
        <v>954</v>
      </c>
      <c r="C295" s="8" t="s">
        <v>1341</v>
      </c>
      <c r="D295" s="10" t="s">
        <v>1340</v>
      </c>
      <c r="E295" s="11">
        <v>10</v>
      </c>
      <c r="F295" s="11">
        <v>2</v>
      </c>
      <c r="G295" s="569" t="s">
        <v>1342</v>
      </c>
      <c r="H295" s="570"/>
      <c r="I295" s="570"/>
      <c r="J295" s="571"/>
      <c r="K295" s="597" t="s">
        <v>1313</v>
      </c>
      <c r="L295" s="598"/>
      <c r="M295" s="598"/>
      <c r="N295" s="599"/>
      <c r="O295" s="444" t="s">
        <v>69</v>
      </c>
    </row>
    <row r="296" spans="2:15" hidden="1" outlineLevel="2" x14ac:dyDescent="0.2">
      <c r="B296" s="87" t="s">
        <v>954</v>
      </c>
      <c r="C296" s="60" t="s">
        <v>1341</v>
      </c>
      <c r="D296" s="13" t="s">
        <v>1340</v>
      </c>
      <c r="E296" s="14">
        <v>10</v>
      </c>
      <c r="F296" s="15">
        <v>2</v>
      </c>
      <c r="G296" s="20" t="str">
        <f>"3035"</f>
        <v>3035</v>
      </c>
      <c r="H296" s="20" t="s">
        <v>123</v>
      </c>
      <c r="I296" s="20" t="s">
        <v>68</v>
      </c>
      <c r="J296" s="21" t="s">
        <v>414</v>
      </c>
      <c r="K296" s="172"/>
      <c r="L296" s="126"/>
      <c r="M296" s="142" t="s">
        <v>1343</v>
      </c>
      <c r="N296" s="25" t="s">
        <v>68</v>
      </c>
      <c r="O296" s="259" t="s">
        <v>414</v>
      </c>
    </row>
    <row r="297" spans="2:15" hidden="1" outlineLevel="2" x14ac:dyDescent="0.2">
      <c r="B297" s="87" t="s">
        <v>954</v>
      </c>
      <c r="C297" s="60" t="s">
        <v>1341</v>
      </c>
      <c r="D297" s="13" t="s">
        <v>1340</v>
      </c>
      <c r="E297" s="14">
        <v>10</v>
      </c>
      <c r="F297" s="15">
        <v>2</v>
      </c>
      <c r="G297" s="16" t="s">
        <v>124</v>
      </c>
      <c r="H297" s="16" t="s">
        <v>125</v>
      </c>
      <c r="I297" s="16"/>
      <c r="J297" s="17" t="s">
        <v>415</v>
      </c>
      <c r="K297" s="183"/>
      <c r="L297" s="132"/>
      <c r="M297" s="146"/>
      <c r="N297" s="494"/>
      <c r="O297" s="287"/>
    </row>
    <row r="298" spans="2:15" hidden="1" outlineLevel="2" x14ac:dyDescent="0.2">
      <c r="B298" s="87" t="s">
        <v>954</v>
      </c>
      <c r="C298" s="60" t="s">
        <v>1341</v>
      </c>
      <c r="D298" s="13" t="s">
        <v>1340</v>
      </c>
      <c r="E298" s="14">
        <v>10</v>
      </c>
      <c r="F298" s="15">
        <v>2</v>
      </c>
      <c r="G298" s="20" t="s">
        <v>126</v>
      </c>
      <c r="H298" s="20" t="s">
        <v>127</v>
      </c>
      <c r="I298" s="20" t="s">
        <v>24</v>
      </c>
      <c r="J298" s="21" t="s">
        <v>414</v>
      </c>
      <c r="K298" s="184"/>
      <c r="L298" s="525"/>
      <c r="M298" s="424"/>
      <c r="N298" s="26"/>
      <c r="O298" s="289"/>
    </row>
    <row r="299" spans="2:15" hidden="1" outlineLevel="2" x14ac:dyDescent="0.2">
      <c r="B299" s="87" t="s">
        <v>954</v>
      </c>
      <c r="C299" s="60" t="s">
        <v>1341</v>
      </c>
      <c r="D299" s="13" t="s">
        <v>1340</v>
      </c>
      <c r="E299" s="14">
        <v>10</v>
      </c>
      <c r="F299" s="15">
        <v>2</v>
      </c>
      <c r="G299" s="20" t="s">
        <v>128</v>
      </c>
      <c r="H299" s="20" t="s">
        <v>936</v>
      </c>
      <c r="I299" s="20" t="s">
        <v>109</v>
      </c>
      <c r="J299" s="21" t="s">
        <v>415</v>
      </c>
      <c r="K299" s="184"/>
      <c r="L299" s="525"/>
      <c r="M299" s="149"/>
      <c r="N299" s="26"/>
      <c r="O299" s="289"/>
    </row>
    <row r="300" spans="2:15" hidden="1" outlineLevel="2" x14ac:dyDescent="0.2">
      <c r="B300" s="87" t="s">
        <v>954</v>
      </c>
      <c r="C300" s="60" t="s">
        <v>1341</v>
      </c>
      <c r="D300" s="13" t="s">
        <v>1340</v>
      </c>
      <c r="E300" s="14">
        <v>10</v>
      </c>
      <c r="F300" s="15">
        <v>2</v>
      </c>
      <c r="G300" s="20" t="s">
        <v>129</v>
      </c>
      <c r="H300" s="20" t="s">
        <v>130</v>
      </c>
      <c r="I300" s="20" t="s">
        <v>68</v>
      </c>
      <c r="J300" s="21" t="s">
        <v>415</v>
      </c>
      <c r="K300" s="184"/>
      <c r="L300" s="130"/>
      <c r="M300" s="145"/>
      <c r="N300" s="26"/>
      <c r="O300" s="28"/>
    </row>
    <row r="301" spans="2:15" hidden="1" outlineLevel="2" x14ac:dyDescent="0.2">
      <c r="B301" s="87" t="s">
        <v>954</v>
      </c>
      <c r="C301" s="60" t="s">
        <v>1341</v>
      </c>
      <c r="D301" s="13" t="s">
        <v>1340</v>
      </c>
      <c r="E301" s="14">
        <v>10</v>
      </c>
      <c r="F301" s="15">
        <v>2</v>
      </c>
      <c r="G301" s="16" t="s">
        <v>131</v>
      </c>
      <c r="H301" s="16" t="s">
        <v>132</v>
      </c>
      <c r="I301" s="16"/>
      <c r="J301" s="17" t="s">
        <v>415</v>
      </c>
      <c r="K301" s="183"/>
      <c r="L301" s="132"/>
      <c r="M301" s="139"/>
      <c r="N301" s="494"/>
      <c r="O301" s="32"/>
    </row>
    <row r="302" spans="2:15" hidden="1" outlineLevel="2" x14ac:dyDescent="0.2">
      <c r="B302" s="87" t="s">
        <v>954</v>
      </c>
      <c r="C302" s="60" t="s">
        <v>1341</v>
      </c>
      <c r="D302" s="13" t="s">
        <v>1340</v>
      </c>
      <c r="E302" s="14">
        <v>10</v>
      </c>
      <c r="F302" s="15">
        <v>2</v>
      </c>
      <c r="G302" s="20" t="s">
        <v>133</v>
      </c>
      <c r="H302" s="20" t="s">
        <v>134</v>
      </c>
      <c r="I302" s="20" t="s">
        <v>24</v>
      </c>
      <c r="J302" s="21" t="s">
        <v>414</v>
      </c>
      <c r="K302" s="184"/>
      <c r="L302" s="130"/>
      <c r="M302" s="130"/>
      <c r="N302" s="26"/>
      <c r="O302" s="28"/>
    </row>
    <row r="303" spans="2:15" hidden="1" outlineLevel="2" x14ac:dyDescent="0.2">
      <c r="B303" s="87" t="s">
        <v>954</v>
      </c>
      <c r="C303" s="60" t="s">
        <v>1341</v>
      </c>
      <c r="D303" s="13" t="s">
        <v>1340</v>
      </c>
      <c r="E303" s="14">
        <v>10</v>
      </c>
      <c r="F303" s="15">
        <v>2</v>
      </c>
      <c r="G303" s="20" t="s">
        <v>133</v>
      </c>
      <c r="H303" s="20" t="s">
        <v>134</v>
      </c>
      <c r="I303" s="20" t="s">
        <v>24</v>
      </c>
      <c r="J303" s="21" t="s">
        <v>415</v>
      </c>
      <c r="K303" s="184"/>
      <c r="L303" s="130"/>
      <c r="M303" s="140"/>
      <c r="N303" s="26"/>
      <c r="O303" s="28"/>
    </row>
    <row r="304" spans="2:15" hidden="1" outlineLevel="2" x14ac:dyDescent="0.2">
      <c r="B304" s="87" t="s">
        <v>954</v>
      </c>
      <c r="C304" s="60" t="s">
        <v>1341</v>
      </c>
      <c r="D304" s="13" t="s">
        <v>1340</v>
      </c>
      <c r="E304" s="14">
        <v>10</v>
      </c>
      <c r="F304" s="15">
        <v>2</v>
      </c>
      <c r="G304" s="20" t="s">
        <v>133</v>
      </c>
      <c r="H304" s="20" t="s">
        <v>134</v>
      </c>
      <c r="I304" s="20" t="s">
        <v>24</v>
      </c>
      <c r="J304" s="21" t="s">
        <v>415</v>
      </c>
      <c r="K304" s="184"/>
      <c r="L304" s="130"/>
      <c r="M304" s="140"/>
      <c r="N304" s="26"/>
      <c r="O304" s="28"/>
    </row>
    <row r="305" spans="2:15" hidden="1" outlineLevel="2" x14ac:dyDescent="0.2">
      <c r="B305" s="87" t="s">
        <v>954</v>
      </c>
      <c r="C305" s="60" t="s">
        <v>1341</v>
      </c>
      <c r="D305" s="13" t="s">
        <v>1340</v>
      </c>
      <c r="E305" s="14">
        <v>10</v>
      </c>
      <c r="F305" s="15">
        <v>2</v>
      </c>
      <c r="G305" s="20" t="s">
        <v>133</v>
      </c>
      <c r="H305" s="20" t="s">
        <v>134</v>
      </c>
      <c r="I305" s="20" t="s">
        <v>24</v>
      </c>
      <c r="J305" s="21" t="s">
        <v>415</v>
      </c>
      <c r="K305" s="184"/>
      <c r="L305" s="130"/>
      <c r="M305" s="140"/>
      <c r="N305" s="26"/>
      <c r="O305" s="28"/>
    </row>
    <row r="306" spans="2:15" hidden="1" outlineLevel="2" x14ac:dyDescent="0.2">
      <c r="B306" s="87" t="s">
        <v>954</v>
      </c>
      <c r="C306" s="60" t="s">
        <v>1341</v>
      </c>
      <c r="D306" s="13" t="s">
        <v>1340</v>
      </c>
      <c r="E306" s="14">
        <v>10</v>
      </c>
      <c r="F306" s="15">
        <v>2</v>
      </c>
      <c r="G306" s="20" t="s">
        <v>133</v>
      </c>
      <c r="H306" s="20" t="s">
        <v>134</v>
      </c>
      <c r="I306" s="20" t="s">
        <v>24</v>
      </c>
      <c r="J306" s="21" t="s">
        <v>415</v>
      </c>
      <c r="K306" s="184"/>
      <c r="L306" s="130"/>
      <c r="M306" s="140"/>
      <c r="N306" s="26"/>
      <c r="O306" s="28"/>
    </row>
    <row r="307" spans="2:15" hidden="1" outlineLevel="2" x14ac:dyDescent="0.2">
      <c r="B307" s="87" t="s">
        <v>954</v>
      </c>
      <c r="C307" s="60" t="s">
        <v>1341</v>
      </c>
      <c r="D307" s="13" t="s">
        <v>1340</v>
      </c>
      <c r="E307" s="14">
        <v>10</v>
      </c>
      <c r="F307" s="15">
        <v>2</v>
      </c>
      <c r="G307" s="16" t="s">
        <v>135</v>
      </c>
      <c r="H307" s="16" t="s">
        <v>136</v>
      </c>
      <c r="I307" s="16"/>
      <c r="J307" s="17" t="s">
        <v>415</v>
      </c>
      <c r="K307" s="174"/>
      <c r="L307" s="128"/>
      <c r="M307" s="159"/>
      <c r="N307" s="18"/>
      <c r="O307" s="263" t="s">
        <v>414</v>
      </c>
    </row>
    <row r="308" spans="2:15" hidden="1" outlineLevel="2" x14ac:dyDescent="0.2">
      <c r="B308" s="87" t="s">
        <v>954</v>
      </c>
      <c r="C308" s="60" t="s">
        <v>1341</v>
      </c>
      <c r="D308" s="13" t="s">
        <v>1340</v>
      </c>
      <c r="E308" s="14">
        <v>10</v>
      </c>
      <c r="F308" s="15">
        <v>2</v>
      </c>
      <c r="G308" s="20" t="s">
        <v>137</v>
      </c>
      <c r="H308" s="20" t="s">
        <v>138</v>
      </c>
      <c r="I308" s="20" t="s">
        <v>24</v>
      </c>
      <c r="J308" s="21" t="s">
        <v>414</v>
      </c>
      <c r="K308" s="173" t="s">
        <v>404</v>
      </c>
      <c r="L308" s="526" t="s">
        <v>1272</v>
      </c>
      <c r="M308" s="129" t="s">
        <v>1331</v>
      </c>
      <c r="N308" s="25" t="s">
        <v>24</v>
      </c>
      <c r="O308" s="260" t="s">
        <v>414</v>
      </c>
    </row>
    <row r="309" spans="2:15" hidden="1" outlineLevel="2" x14ac:dyDescent="0.2">
      <c r="B309" s="87" t="s">
        <v>954</v>
      </c>
      <c r="C309" s="60" t="s">
        <v>1341</v>
      </c>
      <c r="D309" s="13" t="s">
        <v>1340</v>
      </c>
      <c r="E309" s="14">
        <v>10</v>
      </c>
      <c r="F309" s="15">
        <v>2</v>
      </c>
      <c r="G309" s="20" t="s">
        <v>137</v>
      </c>
      <c r="H309" s="20" t="s">
        <v>138</v>
      </c>
      <c r="I309" s="20" t="s">
        <v>24</v>
      </c>
      <c r="J309" s="21" t="s">
        <v>415</v>
      </c>
      <c r="K309" s="184"/>
      <c r="L309" s="130"/>
      <c r="M309" s="145"/>
      <c r="N309" s="26"/>
      <c r="O309" s="28"/>
    </row>
    <row r="310" spans="2:15" hidden="1" outlineLevel="2" x14ac:dyDescent="0.2">
      <c r="B310" s="87" t="s">
        <v>954</v>
      </c>
      <c r="C310" s="60" t="s">
        <v>1341</v>
      </c>
      <c r="D310" s="13" t="s">
        <v>1340</v>
      </c>
      <c r="E310" s="14">
        <v>10</v>
      </c>
      <c r="F310" s="15">
        <v>2</v>
      </c>
      <c r="G310" s="20" t="s">
        <v>137</v>
      </c>
      <c r="H310" s="20" t="s">
        <v>138</v>
      </c>
      <c r="I310" s="20" t="s">
        <v>24</v>
      </c>
      <c r="J310" s="21" t="s">
        <v>415</v>
      </c>
      <c r="K310" s="184"/>
      <c r="L310" s="130"/>
      <c r="M310" s="145"/>
      <c r="N310" s="26"/>
      <c r="O310" s="28"/>
    </row>
    <row r="311" spans="2:15" hidden="1" outlineLevel="2" x14ac:dyDescent="0.2">
      <c r="B311" s="87" t="s">
        <v>954</v>
      </c>
      <c r="C311" s="60" t="s">
        <v>1341</v>
      </c>
      <c r="D311" s="13" t="s">
        <v>1340</v>
      </c>
      <c r="E311" s="14">
        <v>10</v>
      </c>
      <c r="F311" s="15">
        <v>2</v>
      </c>
      <c r="G311" s="20" t="s">
        <v>137</v>
      </c>
      <c r="H311" s="20" t="s">
        <v>138</v>
      </c>
      <c r="I311" s="20" t="s">
        <v>24</v>
      </c>
      <c r="J311" s="21" t="s">
        <v>415</v>
      </c>
      <c r="K311" s="184"/>
      <c r="L311" s="130"/>
      <c r="M311" s="145"/>
      <c r="N311" s="26"/>
      <c r="O311" s="28"/>
    </row>
    <row r="312" spans="2:15" hidden="1" outlineLevel="2" x14ac:dyDescent="0.2">
      <c r="B312" s="87" t="s">
        <v>954</v>
      </c>
      <c r="C312" s="60" t="s">
        <v>1341</v>
      </c>
      <c r="D312" s="13" t="s">
        <v>1340</v>
      </c>
      <c r="E312" s="14">
        <v>10</v>
      </c>
      <c r="F312" s="15">
        <v>2</v>
      </c>
      <c r="G312" s="20" t="s">
        <v>137</v>
      </c>
      <c r="H312" s="20" t="s">
        <v>138</v>
      </c>
      <c r="I312" s="20" t="s">
        <v>24</v>
      </c>
      <c r="J312" s="21" t="s">
        <v>415</v>
      </c>
      <c r="K312" s="184"/>
      <c r="L312" s="130"/>
      <c r="M312" s="145"/>
      <c r="N312" s="26"/>
      <c r="O312" s="28"/>
    </row>
    <row r="313" spans="2:15" hidden="1" outlineLevel="2" x14ac:dyDescent="0.2">
      <c r="B313" s="87" t="s">
        <v>954</v>
      </c>
      <c r="C313" s="60" t="s">
        <v>1341</v>
      </c>
      <c r="D313" s="13" t="s">
        <v>1340</v>
      </c>
      <c r="E313" s="14">
        <v>10</v>
      </c>
      <c r="F313" s="15">
        <v>2</v>
      </c>
      <c r="G313" s="20" t="s">
        <v>139</v>
      </c>
      <c r="H313" s="20" t="s">
        <v>140</v>
      </c>
      <c r="I313" s="20" t="s">
        <v>68</v>
      </c>
      <c r="J313" s="21" t="s">
        <v>415</v>
      </c>
      <c r="K313" s="184"/>
      <c r="L313" s="130"/>
      <c r="M313" s="145"/>
      <c r="N313" s="26"/>
      <c r="O313" s="28"/>
    </row>
    <row r="314" spans="2:15" hidden="1" outlineLevel="2" x14ac:dyDescent="0.2">
      <c r="B314" s="87" t="s">
        <v>954</v>
      </c>
      <c r="C314" s="60" t="s">
        <v>1341</v>
      </c>
      <c r="D314" s="13" t="s">
        <v>1340</v>
      </c>
      <c r="E314" s="14">
        <v>10</v>
      </c>
      <c r="F314" s="15">
        <v>2</v>
      </c>
      <c r="G314" s="16" t="s">
        <v>141</v>
      </c>
      <c r="H314" s="16" t="s">
        <v>142</v>
      </c>
      <c r="I314" s="16"/>
      <c r="J314" s="17" t="s">
        <v>415</v>
      </c>
      <c r="K314" s="174"/>
      <c r="L314" s="128"/>
      <c r="M314" s="137"/>
      <c r="N314" s="18"/>
      <c r="O314" s="263" t="s">
        <v>414</v>
      </c>
    </row>
    <row r="315" spans="2:15" hidden="1" outlineLevel="2" x14ac:dyDescent="0.2">
      <c r="B315" s="87" t="s">
        <v>954</v>
      </c>
      <c r="C315" s="60" t="s">
        <v>1341</v>
      </c>
      <c r="D315" s="13" t="s">
        <v>1340</v>
      </c>
      <c r="E315" s="14">
        <v>10</v>
      </c>
      <c r="F315" s="15">
        <v>2</v>
      </c>
      <c r="G315" s="20" t="s">
        <v>143</v>
      </c>
      <c r="H315" s="20" t="s">
        <v>144</v>
      </c>
      <c r="I315" s="20" t="s">
        <v>24</v>
      </c>
      <c r="J315" s="21" t="s">
        <v>414</v>
      </c>
      <c r="K315" s="173" t="s">
        <v>404</v>
      </c>
      <c r="L315" s="526" t="s">
        <v>1273</v>
      </c>
      <c r="M315" s="143" t="s">
        <v>1279</v>
      </c>
      <c r="N315" s="25" t="s">
        <v>24</v>
      </c>
      <c r="O315" s="260" t="s">
        <v>414</v>
      </c>
    </row>
    <row r="316" spans="2:15" hidden="1" outlineLevel="2" x14ac:dyDescent="0.2">
      <c r="B316" s="87" t="s">
        <v>954</v>
      </c>
      <c r="C316" s="60" t="s">
        <v>1341</v>
      </c>
      <c r="D316" s="13" t="s">
        <v>1340</v>
      </c>
      <c r="E316" s="14">
        <v>10</v>
      </c>
      <c r="F316" s="15">
        <v>2</v>
      </c>
      <c r="G316" s="20" t="s">
        <v>143</v>
      </c>
      <c r="H316" s="20" t="s">
        <v>144</v>
      </c>
      <c r="I316" s="20" t="s">
        <v>24</v>
      </c>
      <c r="J316" s="21" t="s">
        <v>415</v>
      </c>
      <c r="K316" s="173" t="s">
        <v>404</v>
      </c>
      <c r="L316" s="127" t="s">
        <v>1274</v>
      </c>
      <c r="M316" s="143" t="s">
        <v>1280</v>
      </c>
      <c r="N316" s="25" t="s">
        <v>24</v>
      </c>
      <c r="O316" s="23" t="s">
        <v>415</v>
      </c>
    </row>
    <row r="317" spans="2:15" hidden="1" outlineLevel="2" x14ac:dyDescent="0.2">
      <c r="B317" s="87" t="s">
        <v>954</v>
      </c>
      <c r="C317" s="60" t="s">
        <v>1341</v>
      </c>
      <c r="D317" s="13" t="s">
        <v>1340</v>
      </c>
      <c r="E317" s="14">
        <v>10</v>
      </c>
      <c r="F317" s="15">
        <v>2</v>
      </c>
      <c r="G317" s="20" t="s">
        <v>143</v>
      </c>
      <c r="H317" s="20" t="s">
        <v>144</v>
      </c>
      <c r="I317" s="20" t="s">
        <v>24</v>
      </c>
      <c r="J317" s="21" t="s">
        <v>415</v>
      </c>
      <c r="K317" s="173" t="s">
        <v>404</v>
      </c>
      <c r="L317" s="127" t="s">
        <v>1275</v>
      </c>
      <c r="M317" s="143" t="s">
        <v>1281</v>
      </c>
      <c r="N317" s="25" t="s">
        <v>24</v>
      </c>
      <c r="O317" s="23" t="s">
        <v>415</v>
      </c>
    </row>
    <row r="318" spans="2:15" hidden="1" outlineLevel="2" x14ac:dyDescent="0.2">
      <c r="B318" s="87" t="s">
        <v>954</v>
      </c>
      <c r="C318" s="60" t="s">
        <v>1341</v>
      </c>
      <c r="D318" s="13" t="s">
        <v>1340</v>
      </c>
      <c r="E318" s="14">
        <v>10</v>
      </c>
      <c r="F318" s="15">
        <v>2</v>
      </c>
      <c r="G318" s="20" t="s">
        <v>143</v>
      </c>
      <c r="H318" s="20" t="s">
        <v>144</v>
      </c>
      <c r="I318" s="20" t="s">
        <v>24</v>
      </c>
      <c r="J318" s="21" t="s">
        <v>415</v>
      </c>
      <c r="K318" s="184"/>
      <c r="L318" s="130"/>
      <c r="M318" s="145"/>
      <c r="N318" s="26"/>
      <c r="O318" s="28"/>
    </row>
    <row r="319" spans="2:15" hidden="1" outlineLevel="2" x14ac:dyDescent="0.2">
      <c r="B319" s="87" t="s">
        <v>954</v>
      </c>
      <c r="C319" s="60" t="s">
        <v>1341</v>
      </c>
      <c r="D319" s="13" t="s">
        <v>1340</v>
      </c>
      <c r="E319" s="14">
        <v>10</v>
      </c>
      <c r="F319" s="15">
        <v>2</v>
      </c>
      <c r="G319" s="16" t="str">
        <f>"3164"</f>
        <v>3164</v>
      </c>
      <c r="H319" s="16" t="s">
        <v>145</v>
      </c>
      <c r="I319" s="16" t="s">
        <v>24</v>
      </c>
      <c r="J319" s="17" t="s">
        <v>415</v>
      </c>
      <c r="K319" s="174" t="s">
        <v>404</v>
      </c>
      <c r="L319" s="439" t="s">
        <v>1276</v>
      </c>
      <c r="M319" s="137" t="s">
        <v>1282</v>
      </c>
      <c r="N319" s="18" t="s">
        <v>24</v>
      </c>
      <c r="O319" s="263" t="s">
        <v>414</v>
      </c>
    </row>
    <row r="320" spans="2:15" hidden="1" outlineLevel="2" x14ac:dyDescent="0.2">
      <c r="B320" s="87" t="s">
        <v>954</v>
      </c>
      <c r="C320" s="60" t="s">
        <v>1341</v>
      </c>
      <c r="D320" s="13" t="s">
        <v>1340</v>
      </c>
      <c r="E320" s="14">
        <v>10</v>
      </c>
      <c r="F320" s="15">
        <v>2</v>
      </c>
      <c r="G320" s="16" t="s">
        <v>940</v>
      </c>
      <c r="H320" s="16" t="s">
        <v>942</v>
      </c>
      <c r="I320" s="16"/>
      <c r="J320" s="17" t="s">
        <v>415</v>
      </c>
      <c r="K320" s="183"/>
      <c r="L320" s="132"/>
      <c r="M320" s="146"/>
      <c r="N320" s="494"/>
      <c r="O320" s="32"/>
    </row>
    <row r="321" spans="2:15" hidden="1" outlineLevel="2" x14ac:dyDescent="0.2">
      <c r="B321" s="87" t="s">
        <v>954</v>
      </c>
      <c r="C321" s="60" t="s">
        <v>1341</v>
      </c>
      <c r="D321" s="13" t="s">
        <v>1340</v>
      </c>
      <c r="E321" s="14">
        <v>10</v>
      </c>
      <c r="F321" s="15">
        <v>2</v>
      </c>
      <c r="G321" s="20" t="s">
        <v>943</v>
      </c>
      <c r="H321" s="20" t="s">
        <v>941</v>
      </c>
      <c r="I321" s="20" t="s">
        <v>98</v>
      </c>
      <c r="J321" s="21" t="s">
        <v>415</v>
      </c>
      <c r="K321" s="184"/>
      <c r="L321" s="130"/>
      <c r="M321" s="145"/>
      <c r="N321" s="26"/>
      <c r="O321" s="28"/>
    </row>
    <row r="322" spans="2:15" hidden="1" outlineLevel="2" x14ac:dyDescent="0.2">
      <c r="B322" s="87" t="s">
        <v>954</v>
      </c>
      <c r="C322" s="60" t="s">
        <v>1341</v>
      </c>
      <c r="D322" s="13" t="s">
        <v>1340</v>
      </c>
      <c r="E322" s="14">
        <v>10</v>
      </c>
      <c r="F322" s="15">
        <v>2</v>
      </c>
      <c r="G322" s="20" t="s">
        <v>944</v>
      </c>
      <c r="H322" s="20" t="s">
        <v>936</v>
      </c>
      <c r="I322" s="20" t="s">
        <v>109</v>
      </c>
      <c r="J322" s="21" t="s">
        <v>415</v>
      </c>
      <c r="K322" s="184"/>
      <c r="L322" s="130"/>
      <c r="M322" s="145"/>
      <c r="N322" s="26"/>
      <c r="O322" s="28"/>
    </row>
    <row r="323" spans="2:15" hidden="1" outlineLevel="2" x14ac:dyDescent="0.2">
      <c r="B323" s="87" t="s">
        <v>954</v>
      </c>
      <c r="C323" s="60" t="s">
        <v>1341</v>
      </c>
      <c r="D323" s="13" t="s">
        <v>1340</v>
      </c>
      <c r="E323" s="14">
        <v>10</v>
      </c>
      <c r="F323" s="15">
        <v>2</v>
      </c>
      <c r="G323" s="20" t="s">
        <v>945</v>
      </c>
      <c r="H323" s="20" t="s">
        <v>130</v>
      </c>
      <c r="I323" s="20" t="s">
        <v>68</v>
      </c>
      <c r="J323" s="21" t="s">
        <v>415</v>
      </c>
      <c r="K323" s="184"/>
      <c r="L323" s="130"/>
      <c r="M323" s="145"/>
      <c r="N323" s="26"/>
      <c r="O323" s="28"/>
    </row>
    <row r="324" spans="2:15" hidden="1" outlineLevel="2" x14ac:dyDescent="0.2">
      <c r="B324" s="87" t="s">
        <v>954</v>
      </c>
      <c r="C324" s="60" t="s">
        <v>1341</v>
      </c>
      <c r="D324" s="13" t="s">
        <v>1340</v>
      </c>
      <c r="E324" s="14">
        <v>10</v>
      </c>
      <c r="F324" s="15">
        <v>2</v>
      </c>
      <c r="G324" s="20" t="s">
        <v>946</v>
      </c>
      <c r="H324" s="20" t="s">
        <v>947</v>
      </c>
      <c r="I324" s="20" t="s">
        <v>110</v>
      </c>
      <c r="J324" s="21" t="s">
        <v>415</v>
      </c>
      <c r="K324" s="184"/>
      <c r="L324" s="130"/>
      <c r="M324" s="145"/>
      <c r="N324" s="26"/>
      <c r="O324" s="28"/>
    </row>
    <row r="325" spans="2:15" hidden="1" outlineLevel="2" x14ac:dyDescent="0.2">
      <c r="B325" s="87" t="s">
        <v>954</v>
      </c>
      <c r="C325" s="60" t="s">
        <v>1341</v>
      </c>
      <c r="D325" s="13" t="s">
        <v>1340</v>
      </c>
      <c r="E325" s="14">
        <v>10</v>
      </c>
      <c r="F325" s="15">
        <v>2</v>
      </c>
      <c r="G325" s="16" t="str">
        <f>"3251"</f>
        <v>3251</v>
      </c>
      <c r="H325" s="16" t="s">
        <v>146</v>
      </c>
      <c r="I325" s="16" t="s">
        <v>109</v>
      </c>
      <c r="J325" s="17" t="s">
        <v>415</v>
      </c>
      <c r="K325" s="174" t="s">
        <v>404</v>
      </c>
      <c r="L325" s="439" t="s">
        <v>1277</v>
      </c>
      <c r="M325" s="137" t="s">
        <v>1283</v>
      </c>
      <c r="N325" s="18" t="s">
        <v>98</v>
      </c>
      <c r="O325" s="263" t="s">
        <v>414</v>
      </c>
    </row>
    <row r="326" spans="2:15" ht="13.5" hidden="1" outlineLevel="2" thickBot="1" x14ac:dyDescent="0.25">
      <c r="B326" s="87" t="s">
        <v>954</v>
      </c>
      <c r="C326" s="60" t="s">
        <v>1341</v>
      </c>
      <c r="D326" s="33" t="s">
        <v>1340</v>
      </c>
      <c r="E326" s="34">
        <v>10</v>
      </c>
      <c r="F326" s="35">
        <v>2</v>
      </c>
      <c r="G326" s="36" t="str">
        <f>"3207"</f>
        <v>3207</v>
      </c>
      <c r="H326" s="36" t="s">
        <v>147</v>
      </c>
      <c r="I326" s="36" t="s">
        <v>68</v>
      </c>
      <c r="J326" s="37" t="s">
        <v>415</v>
      </c>
      <c r="K326" s="176" t="s">
        <v>404</v>
      </c>
      <c r="L326" s="527" t="s">
        <v>1278</v>
      </c>
      <c r="M326" s="148" t="s">
        <v>1344</v>
      </c>
      <c r="N326" s="69" t="s">
        <v>53</v>
      </c>
      <c r="O326" s="261" t="s">
        <v>414</v>
      </c>
    </row>
    <row r="327" spans="2:15" ht="13.5" hidden="1" outlineLevel="2" thickBot="1" x14ac:dyDescent="0.25">
      <c r="B327" s="87" t="s">
        <v>954</v>
      </c>
      <c r="C327" s="60" t="s">
        <v>1341</v>
      </c>
      <c r="D327" s="47"/>
      <c r="E327" s="47"/>
      <c r="F327" s="47"/>
      <c r="G327" s="47"/>
      <c r="H327" s="47"/>
      <c r="I327" s="47"/>
      <c r="J327" s="47"/>
      <c r="K327" s="161"/>
      <c r="L327" s="158"/>
      <c r="M327" s="49"/>
      <c r="N327" s="49"/>
      <c r="O327" s="50"/>
    </row>
    <row r="328" spans="2:15" ht="13.5" outlineLevel="1" collapsed="1" thickBot="1" x14ac:dyDescent="0.25">
      <c r="B328" s="87" t="s">
        <v>954</v>
      </c>
      <c r="C328" s="8" t="s">
        <v>1345</v>
      </c>
      <c r="D328" s="10" t="s">
        <v>268</v>
      </c>
      <c r="E328" s="11">
        <v>10</v>
      </c>
      <c r="F328" s="11">
        <v>2</v>
      </c>
      <c r="G328" s="569" t="s">
        <v>1051</v>
      </c>
      <c r="H328" s="570"/>
      <c r="I328" s="570"/>
      <c r="J328" s="571"/>
      <c r="K328" s="591"/>
      <c r="L328" s="592"/>
      <c r="M328" s="592"/>
      <c r="N328" s="593"/>
      <c r="O328" s="63" t="s">
        <v>415</v>
      </c>
    </row>
    <row r="329" spans="2:15" hidden="1" outlineLevel="2" x14ac:dyDescent="0.2">
      <c r="B329" s="87" t="s">
        <v>954</v>
      </c>
      <c r="C329" s="60" t="s">
        <v>1345</v>
      </c>
      <c r="D329" s="13" t="s">
        <v>268</v>
      </c>
      <c r="E329" s="14">
        <v>10</v>
      </c>
      <c r="F329" s="15">
        <v>2</v>
      </c>
      <c r="G329" s="20" t="str">
        <f>"3035"</f>
        <v>3035</v>
      </c>
      <c r="H329" s="20" t="s">
        <v>123</v>
      </c>
      <c r="I329" s="20" t="s">
        <v>68</v>
      </c>
      <c r="J329" s="21" t="s">
        <v>414</v>
      </c>
      <c r="K329" s="172"/>
      <c r="L329" s="126"/>
      <c r="M329" s="142" t="s">
        <v>319</v>
      </c>
      <c r="N329" s="25" t="s">
        <v>68</v>
      </c>
      <c r="O329" s="259" t="s">
        <v>414</v>
      </c>
    </row>
    <row r="330" spans="2:15" hidden="1" outlineLevel="2" x14ac:dyDescent="0.2">
      <c r="B330" s="87" t="s">
        <v>954</v>
      </c>
      <c r="C330" s="60" t="s">
        <v>1345</v>
      </c>
      <c r="D330" s="13" t="s">
        <v>268</v>
      </c>
      <c r="E330" s="14">
        <v>10</v>
      </c>
      <c r="F330" s="15">
        <v>2</v>
      </c>
      <c r="G330" s="16" t="s">
        <v>124</v>
      </c>
      <c r="H330" s="16" t="s">
        <v>125</v>
      </c>
      <c r="I330" s="16"/>
      <c r="J330" s="17" t="s">
        <v>415</v>
      </c>
      <c r="K330" s="183"/>
      <c r="L330" s="132"/>
      <c r="M330" s="146"/>
      <c r="N330" s="494"/>
      <c r="O330" s="287"/>
    </row>
    <row r="331" spans="2:15" hidden="1" outlineLevel="2" x14ac:dyDescent="0.2">
      <c r="B331" s="87" t="s">
        <v>954</v>
      </c>
      <c r="C331" s="60" t="s">
        <v>1345</v>
      </c>
      <c r="D331" s="13" t="s">
        <v>268</v>
      </c>
      <c r="E331" s="14">
        <v>10</v>
      </c>
      <c r="F331" s="15">
        <v>2</v>
      </c>
      <c r="G331" s="20" t="s">
        <v>126</v>
      </c>
      <c r="H331" s="20" t="s">
        <v>127</v>
      </c>
      <c r="I331" s="20" t="s">
        <v>24</v>
      </c>
      <c r="J331" s="21" t="s">
        <v>414</v>
      </c>
      <c r="K331" s="184"/>
      <c r="L331" s="288"/>
      <c r="M331" s="29"/>
      <c r="N331" s="26"/>
      <c r="O331" s="289"/>
    </row>
    <row r="332" spans="2:15" hidden="1" outlineLevel="2" x14ac:dyDescent="0.2">
      <c r="B332" s="87" t="s">
        <v>954</v>
      </c>
      <c r="C332" s="60" t="s">
        <v>1345</v>
      </c>
      <c r="D332" s="13" t="s">
        <v>268</v>
      </c>
      <c r="E332" s="14">
        <v>10</v>
      </c>
      <c r="F332" s="15">
        <v>2</v>
      </c>
      <c r="G332" s="20" t="s">
        <v>128</v>
      </c>
      <c r="H332" s="20" t="s">
        <v>936</v>
      </c>
      <c r="I332" s="20" t="s">
        <v>109</v>
      </c>
      <c r="J332" s="21" t="s">
        <v>415</v>
      </c>
      <c r="K332" s="184"/>
      <c r="L332" s="288"/>
      <c r="M332" s="290"/>
      <c r="N332" s="26"/>
      <c r="O332" s="289"/>
    </row>
    <row r="333" spans="2:15" hidden="1" outlineLevel="2" x14ac:dyDescent="0.2">
      <c r="B333" s="87" t="s">
        <v>954</v>
      </c>
      <c r="C333" s="60" t="s">
        <v>1345</v>
      </c>
      <c r="D333" s="13" t="s">
        <v>268</v>
      </c>
      <c r="E333" s="14">
        <v>10</v>
      </c>
      <c r="F333" s="15">
        <v>2</v>
      </c>
      <c r="G333" s="20" t="s">
        <v>129</v>
      </c>
      <c r="H333" s="20" t="s">
        <v>130</v>
      </c>
      <c r="I333" s="20" t="s">
        <v>68</v>
      </c>
      <c r="J333" s="21" t="s">
        <v>415</v>
      </c>
      <c r="K333" s="184"/>
      <c r="L333" s="130"/>
      <c r="M333" s="145"/>
      <c r="N333" s="26"/>
      <c r="O333" s="28"/>
    </row>
    <row r="334" spans="2:15" hidden="1" outlineLevel="2" x14ac:dyDescent="0.2">
      <c r="B334" s="87" t="s">
        <v>954</v>
      </c>
      <c r="C334" s="60" t="s">
        <v>1345</v>
      </c>
      <c r="D334" s="13" t="s">
        <v>268</v>
      </c>
      <c r="E334" s="14">
        <v>10</v>
      </c>
      <c r="F334" s="15">
        <v>2</v>
      </c>
      <c r="G334" s="16" t="s">
        <v>131</v>
      </c>
      <c r="H334" s="16" t="s">
        <v>132</v>
      </c>
      <c r="I334" s="16"/>
      <c r="J334" s="17" t="s">
        <v>415</v>
      </c>
      <c r="K334" s="183"/>
      <c r="L334" s="132"/>
      <c r="M334" s="139"/>
      <c r="N334" s="494"/>
      <c r="O334" s="32"/>
    </row>
    <row r="335" spans="2:15" hidden="1" outlineLevel="2" x14ac:dyDescent="0.2">
      <c r="B335" s="87" t="s">
        <v>954</v>
      </c>
      <c r="C335" s="60" t="s">
        <v>1345</v>
      </c>
      <c r="D335" s="13" t="s">
        <v>268</v>
      </c>
      <c r="E335" s="14">
        <v>10</v>
      </c>
      <c r="F335" s="15">
        <v>2</v>
      </c>
      <c r="G335" s="20" t="s">
        <v>133</v>
      </c>
      <c r="H335" s="20" t="s">
        <v>134</v>
      </c>
      <c r="I335" s="20" t="s">
        <v>24</v>
      </c>
      <c r="J335" s="21" t="s">
        <v>414</v>
      </c>
      <c r="K335" s="184"/>
      <c r="L335" s="130"/>
      <c r="M335" s="130"/>
      <c r="N335" s="26"/>
      <c r="O335" s="28"/>
    </row>
    <row r="336" spans="2:15" hidden="1" outlineLevel="2" x14ac:dyDescent="0.2">
      <c r="B336" s="87" t="s">
        <v>954</v>
      </c>
      <c r="C336" s="60" t="s">
        <v>1345</v>
      </c>
      <c r="D336" s="13" t="s">
        <v>268</v>
      </c>
      <c r="E336" s="14">
        <v>10</v>
      </c>
      <c r="F336" s="15">
        <v>2</v>
      </c>
      <c r="G336" s="20" t="s">
        <v>133</v>
      </c>
      <c r="H336" s="20" t="s">
        <v>134</v>
      </c>
      <c r="I336" s="20" t="s">
        <v>24</v>
      </c>
      <c r="J336" s="21" t="s">
        <v>415</v>
      </c>
      <c r="K336" s="184"/>
      <c r="L336" s="130"/>
      <c r="M336" s="140"/>
      <c r="N336" s="26"/>
      <c r="O336" s="28"/>
    </row>
    <row r="337" spans="2:15" hidden="1" outlineLevel="2" x14ac:dyDescent="0.2">
      <c r="B337" s="87" t="s">
        <v>954</v>
      </c>
      <c r="C337" s="60" t="s">
        <v>1345</v>
      </c>
      <c r="D337" s="13" t="s">
        <v>268</v>
      </c>
      <c r="E337" s="14">
        <v>10</v>
      </c>
      <c r="F337" s="15">
        <v>2</v>
      </c>
      <c r="G337" s="20" t="s">
        <v>133</v>
      </c>
      <c r="H337" s="20" t="s">
        <v>134</v>
      </c>
      <c r="I337" s="20" t="s">
        <v>24</v>
      </c>
      <c r="J337" s="21" t="s">
        <v>415</v>
      </c>
      <c r="K337" s="184"/>
      <c r="L337" s="130"/>
      <c r="M337" s="140"/>
      <c r="N337" s="26"/>
      <c r="O337" s="28"/>
    </row>
    <row r="338" spans="2:15" hidden="1" outlineLevel="2" x14ac:dyDescent="0.2">
      <c r="B338" s="87" t="s">
        <v>954</v>
      </c>
      <c r="C338" s="60" t="s">
        <v>1345</v>
      </c>
      <c r="D338" s="13" t="s">
        <v>268</v>
      </c>
      <c r="E338" s="14">
        <v>10</v>
      </c>
      <c r="F338" s="15">
        <v>2</v>
      </c>
      <c r="G338" s="20" t="s">
        <v>133</v>
      </c>
      <c r="H338" s="20" t="s">
        <v>134</v>
      </c>
      <c r="I338" s="20" t="s">
        <v>24</v>
      </c>
      <c r="J338" s="21" t="s">
        <v>415</v>
      </c>
      <c r="K338" s="184"/>
      <c r="L338" s="130"/>
      <c r="M338" s="140"/>
      <c r="N338" s="26"/>
      <c r="O338" s="28"/>
    </row>
    <row r="339" spans="2:15" hidden="1" outlineLevel="2" x14ac:dyDescent="0.2">
      <c r="B339" s="87" t="s">
        <v>954</v>
      </c>
      <c r="C339" s="60" t="s">
        <v>1345</v>
      </c>
      <c r="D339" s="13" t="s">
        <v>268</v>
      </c>
      <c r="E339" s="14">
        <v>10</v>
      </c>
      <c r="F339" s="15">
        <v>2</v>
      </c>
      <c r="G339" s="20" t="s">
        <v>133</v>
      </c>
      <c r="H339" s="20" t="s">
        <v>134</v>
      </c>
      <c r="I339" s="20" t="s">
        <v>24</v>
      </c>
      <c r="J339" s="21" t="s">
        <v>415</v>
      </c>
      <c r="K339" s="184"/>
      <c r="L339" s="130"/>
      <c r="M339" s="140"/>
      <c r="N339" s="26"/>
      <c r="O339" s="28"/>
    </row>
    <row r="340" spans="2:15" hidden="1" outlineLevel="2" x14ac:dyDescent="0.2">
      <c r="B340" s="87" t="s">
        <v>954</v>
      </c>
      <c r="C340" s="60" t="s">
        <v>1345</v>
      </c>
      <c r="D340" s="13" t="s">
        <v>268</v>
      </c>
      <c r="E340" s="14">
        <v>10</v>
      </c>
      <c r="F340" s="15">
        <v>2</v>
      </c>
      <c r="G340" s="16" t="s">
        <v>135</v>
      </c>
      <c r="H340" s="16" t="s">
        <v>136</v>
      </c>
      <c r="I340" s="16"/>
      <c r="J340" s="17" t="s">
        <v>415</v>
      </c>
      <c r="K340" s="174"/>
      <c r="L340" s="128"/>
      <c r="M340" s="137"/>
      <c r="N340" s="18"/>
      <c r="O340" s="263" t="s">
        <v>414</v>
      </c>
    </row>
    <row r="341" spans="2:15" hidden="1" outlineLevel="2" x14ac:dyDescent="0.2">
      <c r="B341" s="87" t="s">
        <v>954</v>
      </c>
      <c r="C341" s="60" t="s">
        <v>1345</v>
      </c>
      <c r="D341" s="13" t="s">
        <v>268</v>
      </c>
      <c r="E341" s="14">
        <v>10</v>
      </c>
      <c r="F341" s="15">
        <v>2</v>
      </c>
      <c r="G341" s="20" t="s">
        <v>137</v>
      </c>
      <c r="H341" s="20" t="s">
        <v>138</v>
      </c>
      <c r="I341" s="20" t="s">
        <v>24</v>
      </c>
      <c r="J341" s="21" t="s">
        <v>414</v>
      </c>
      <c r="K341" s="173" t="s">
        <v>404</v>
      </c>
      <c r="L341" s="127" t="s">
        <v>378</v>
      </c>
      <c r="M341" s="143" t="s">
        <v>269</v>
      </c>
      <c r="N341" s="25" t="s">
        <v>24</v>
      </c>
      <c r="O341" s="260" t="s">
        <v>414</v>
      </c>
    </row>
    <row r="342" spans="2:15" hidden="1" outlineLevel="2" x14ac:dyDescent="0.2">
      <c r="B342" s="87" t="s">
        <v>954</v>
      </c>
      <c r="C342" s="60" t="s">
        <v>1345</v>
      </c>
      <c r="D342" s="13" t="s">
        <v>268</v>
      </c>
      <c r="E342" s="14">
        <v>10</v>
      </c>
      <c r="F342" s="15">
        <v>2</v>
      </c>
      <c r="G342" s="20" t="s">
        <v>137</v>
      </c>
      <c r="H342" s="20" t="s">
        <v>138</v>
      </c>
      <c r="I342" s="20" t="s">
        <v>24</v>
      </c>
      <c r="J342" s="21" t="s">
        <v>415</v>
      </c>
      <c r="K342" s="173" t="s">
        <v>404</v>
      </c>
      <c r="L342" s="127" t="s">
        <v>865</v>
      </c>
      <c r="M342" s="143" t="s">
        <v>802</v>
      </c>
      <c r="N342" s="25" t="s">
        <v>24</v>
      </c>
      <c r="O342" s="23" t="s">
        <v>415</v>
      </c>
    </row>
    <row r="343" spans="2:15" hidden="1" outlineLevel="2" x14ac:dyDescent="0.2">
      <c r="B343" s="87" t="s">
        <v>954</v>
      </c>
      <c r="C343" s="60" t="s">
        <v>1345</v>
      </c>
      <c r="D343" s="13" t="s">
        <v>268</v>
      </c>
      <c r="E343" s="14">
        <v>10</v>
      </c>
      <c r="F343" s="15">
        <v>2</v>
      </c>
      <c r="G343" s="20" t="s">
        <v>137</v>
      </c>
      <c r="H343" s="20" t="s">
        <v>138</v>
      </c>
      <c r="I343" s="20" t="s">
        <v>24</v>
      </c>
      <c r="J343" s="21" t="s">
        <v>415</v>
      </c>
      <c r="K343" s="184"/>
      <c r="L343" s="130"/>
      <c r="M343" s="145"/>
      <c r="N343" s="26"/>
      <c r="O343" s="28"/>
    </row>
    <row r="344" spans="2:15" hidden="1" outlineLevel="2" x14ac:dyDescent="0.2">
      <c r="B344" s="87" t="s">
        <v>954</v>
      </c>
      <c r="C344" s="60" t="s">
        <v>1345</v>
      </c>
      <c r="D344" s="13" t="s">
        <v>268</v>
      </c>
      <c r="E344" s="14">
        <v>10</v>
      </c>
      <c r="F344" s="15">
        <v>2</v>
      </c>
      <c r="G344" s="20" t="s">
        <v>137</v>
      </c>
      <c r="H344" s="20" t="s">
        <v>138</v>
      </c>
      <c r="I344" s="20" t="s">
        <v>24</v>
      </c>
      <c r="J344" s="21" t="s">
        <v>415</v>
      </c>
      <c r="K344" s="184"/>
      <c r="L344" s="130"/>
      <c r="M344" s="145"/>
      <c r="N344" s="26"/>
      <c r="O344" s="28"/>
    </row>
    <row r="345" spans="2:15" hidden="1" outlineLevel="2" x14ac:dyDescent="0.2">
      <c r="B345" s="87" t="s">
        <v>954</v>
      </c>
      <c r="C345" s="60" t="s">
        <v>1345</v>
      </c>
      <c r="D345" s="13" t="s">
        <v>268</v>
      </c>
      <c r="E345" s="14">
        <v>10</v>
      </c>
      <c r="F345" s="15">
        <v>2</v>
      </c>
      <c r="G345" s="20" t="s">
        <v>137</v>
      </c>
      <c r="H345" s="20" t="s">
        <v>138</v>
      </c>
      <c r="I345" s="20" t="s">
        <v>24</v>
      </c>
      <c r="J345" s="21" t="s">
        <v>415</v>
      </c>
      <c r="K345" s="184"/>
      <c r="L345" s="130"/>
      <c r="M345" s="145"/>
      <c r="N345" s="26"/>
      <c r="O345" s="28"/>
    </row>
    <row r="346" spans="2:15" hidden="1" outlineLevel="2" x14ac:dyDescent="0.2">
      <c r="B346" s="87" t="s">
        <v>954</v>
      </c>
      <c r="C346" s="60" t="s">
        <v>1345</v>
      </c>
      <c r="D346" s="13" t="s">
        <v>268</v>
      </c>
      <c r="E346" s="14">
        <v>10</v>
      </c>
      <c r="F346" s="15">
        <v>2</v>
      </c>
      <c r="G346" s="20" t="s">
        <v>139</v>
      </c>
      <c r="H346" s="20" t="s">
        <v>140</v>
      </c>
      <c r="I346" s="20" t="s">
        <v>68</v>
      </c>
      <c r="J346" s="21" t="s">
        <v>415</v>
      </c>
      <c r="K346" s="184"/>
      <c r="L346" s="130"/>
      <c r="M346" s="145"/>
      <c r="N346" s="26"/>
      <c r="O346" s="28"/>
    </row>
    <row r="347" spans="2:15" hidden="1" outlineLevel="2" x14ac:dyDescent="0.2">
      <c r="B347" s="87" t="s">
        <v>954</v>
      </c>
      <c r="C347" s="60" t="s">
        <v>1345</v>
      </c>
      <c r="D347" s="13" t="s">
        <v>268</v>
      </c>
      <c r="E347" s="14">
        <v>10</v>
      </c>
      <c r="F347" s="15">
        <v>2</v>
      </c>
      <c r="G347" s="16" t="s">
        <v>141</v>
      </c>
      <c r="H347" s="16" t="s">
        <v>142</v>
      </c>
      <c r="I347" s="16"/>
      <c r="J347" s="17" t="s">
        <v>415</v>
      </c>
      <c r="K347" s="183"/>
      <c r="L347" s="132"/>
      <c r="M347" s="146"/>
      <c r="N347" s="494"/>
      <c r="O347" s="287"/>
    </row>
    <row r="348" spans="2:15" hidden="1" outlineLevel="2" x14ac:dyDescent="0.2">
      <c r="B348" s="87" t="s">
        <v>954</v>
      </c>
      <c r="C348" s="60" t="s">
        <v>1345</v>
      </c>
      <c r="D348" s="13" t="s">
        <v>268</v>
      </c>
      <c r="E348" s="14">
        <v>10</v>
      </c>
      <c r="F348" s="15">
        <v>2</v>
      </c>
      <c r="G348" s="20" t="s">
        <v>143</v>
      </c>
      <c r="H348" s="20" t="s">
        <v>144</v>
      </c>
      <c r="I348" s="20" t="s">
        <v>24</v>
      </c>
      <c r="J348" s="21" t="s">
        <v>414</v>
      </c>
      <c r="K348" s="184"/>
      <c r="L348" s="325"/>
      <c r="M348" s="145"/>
      <c r="N348" s="26"/>
      <c r="O348" s="289"/>
    </row>
    <row r="349" spans="2:15" hidden="1" outlineLevel="2" x14ac:dyDescent="0.2">
      <c r="B349" s="87" t="s">
        <v>954</v>
      </c>
      <c r="C349" s="60" t="s">
        <v>1345</v>
      </c>
      <c r="D349" s="13" t="s">
        <v>268</v>
      </c>
      <c r="E349" s="14">
        <v>10</v>
      </c>
      <c r="F349" s="15">
        <v>2</v>
      </c>
      <c r="G349" s="20" t="s">
        <v>143</v>
      </c>
      <c r="H349" s="20" t="s">
        <v>144</v>
      </c>
      <c r="I349" s="20" t="s">
        <v>24</v>
      </c>
      <c r="J349" s="21" t="s">
        <v>415</v>
      </c>
      <c r="K349" s="184"/>
      <c r="L349" s="325"/>
      <c r="M349" s="145"/>
      <c r="N349" s="26"/>
      <c r="O349" s="28"/>
    </row>
    <row r="350" spans="2:15" hidden="1" outlineLevel="2" x14ac:dyDescent="0.2">
      <c r="B350" s="87" t="s">
        <v>954</v>
      </c>
      <c r="C350" s="60" t="s">
        <v>1345</v>
      </c>
      <c r="D350" s="13" t="s">
        <v>268</v>
      </c>
      <c r="E350" s="14">
        <v>10</v>
      </c>
      <c r="F350" s="15">
        <v>2</v>
      </c>
      <c r="G350" s="20" t="s">
        <v>143</v>
      </c>
      <c r="H350" s="20" t="s">
        <v>144</v>
      </c>
      <c r="I350" s="20" t="s">
        <v>24</v>
      </c>
      <c r="J350" s="21" t="s">
        <v>415</v>
      </c>
      <c r="K350" s="184"/>
      <c r="L350" s="325"/>
      <c r="M350" s="145"/>
      <c r="N350" s="26"/>
      <c r="O350" s="28"/>
    </row>
    <row r="351" spans="2:15" hidden="1" outlineLevel="2" x14ac:dyDescent="0.2">
      <c r="B351" s="87" t="s">
        <v>954</v>
      </c>
      <c r="C351" s="60" t="s">
        <v>1345</v>
      </c>
      <c r="D351" s="13" t="s">
        <v>268</v>
      </c>
      <c r="E351" s="14">
        <v>10</v>
      </c>
      <c r="F351" s="15">
        <v>2</v>
      </c>
      <c r="G351" s="20" t="s">
        <v>143</v>
      </c>
      <c r="H351" s="20" t="s">
        <v>144</v>
      </c>
      <c r="I351" s="20" t="s">
        <v>24</v>
      </c>
      <c r="J351" s="21" t="s">
        <v>415</v>
      </c>
      <c r="K351" s="184"/>
      <c r="L351" s="130"/>
      <c r="M351" s="145"/>
      <c r="N351" s="26"/>
      <c r="O351" s="28"/>
    </row>
    <row r="352" spans="2:15" hidden="1" outlineLevel="2" x14ac:dyDescent="0.2">
      <c r="B352" s="87" t="s">
        <v>954</v>
      </c>
      <c r="C352" s="60" t="s">
        <v>1345</v>
      </c>
      <c r="D352" s="13" t="s">
        <v>268</v>
      </c>
      <c r="E352" s="14">
        <v>10</v>
      </c>
      <c r="F352" s="15">
        <v>2</v>
      </c>
      <c r="G352" s="16" t="str">
        <f>"3164"</f>
        <v>3164</v>
      </c>
      <c r="H352" s="16" t="s">
        <v>145</v>
      </c>
      <c r="I352" s="16" t="s">
        <v>24</v>
      </c>
      <c r="J352" s="17" t="s">
        <v>415</v>
      </c>
      <c r="K352" s="183"/>
      <c r="L352" s="437"/>
      <c r="M352" s="146"/>
      <c r="N352" s="494"/>
      <c r="O352" s="287"/>
    </row>
    <row r="353" spans="1:15" hidden="1" outlineLevel="2" x14ac:dyDescent="0.2">
      <c r="B353" s="87" t="s">
        <v>954</v>
      </c>
      <c r="C353" s="60" t="s">
        <v>1345</v>
      </c>
      <c r="D353" s="13" t="s">
        <v>268</v>
      </c>
      <c r="E353" s="14">
        <v>10</v>
      </c>
      <c r="F353" s="15">
        <v>2</v>
      </c>
      <c r="G353" s="16" t="s">
        <v>940</v>
      </c>
      <c r="H353" s="16" t="s">
        <v>942</v>
      </c>
      <c r="I353" s="16"/>
      <c r="J353" s="17" t="s">
        <v>415</v>
      </c>
      <c r="K353" s="183"/>
      <c r="L353" s="132"/>
      <c r="M353" s="146"/>
      <c r="N353" s="494"/>
      <c r="O353" s="32"/>
    </row>
    <row r="354" spans="1:15" hidden="1" outlineLevel="2" x14ac:dyDescent="0.2">
      <c r="B354" s="87" t="s">
        <v>954</v>
      </c>
      <c r="C354" s="60" t="s">
        <v>1345</v>
      </c>
      <c r="D354" s="13" t="s">
        <v>268</v>
      </c>
      <c r="E354" s="14">
        <v>10</v>
      </c>
      <c r="F354" s="15">
        <v>2</v>
      </c>
      <c r="G354" s="20" t="s">
        <v>943</v>
      </c>
      <c r="H354" s="20" t="s">
        <v>941</v>
      </c>
      <c r="I354" s="20" t="s">
        <v>98</v>
      </c>
      <c r="J354" s="21" t="s">
        <v>415</v>
      </c>
      <c r="K354" s="184"/>
      <c r="L354" s="130"/>
      <c r="M354" s="145"/>
      <c r="N354" s="26"/>
      <c r="O354" s="28"/>
    </row>
    <row r="355" spans="1:15" hidden="1" outlineLevel="2" x14ac:dyDescent="0.2">
      <c r="B355" s="87" t="s">
        <v>954</v>
      </c>
      <c r="C355" s="60" t="s">
        <v>1345</v>
      </c>
      <c r="D355" s="13" t="s">
        <v>268</v>
      </c>
      <c r="E355" s="14">
        <v>10</v>
      </c>
      <c r="F355" s="15">
        <v>2</v>
      </c>
      <c r="G355" s="20" t="s">
        <v>944</v>
      </c>
      <c r="H355" s="20" t="s">
        <v>936</v>
      </c>
      <c r="I355" s="20" t="s">
        <v>109</v>
      </c>
      <c r="J355" s="21" t="s">
        <v>415</v>
      </c>
      <c r="K355" s="184"/>
      <c r="L355" s="130"/>
      <c r="M355" s="145"/>
      <c r="N355" s="26"/>
      <c r="O355" s="28"/>
    </row>
    <row r="356" spans="1:15" hidden="1" outlineLevel="2" x14ac:dyDescent="0.2">
      <c r="B356" s="87" t="s">
        <v>954</v>
      </c>
      <c r="C356" s="60" t="s">
        <v>1345</v>
      </c>
      <c r="D356" s="13" t="s">
        <v>268</v>
      </c>
      <c r="E356" s="14">
        <v>10</v>
      </c>
      <c r="F356" s="15">
        <v>2</v>
      </c>
      <c r="G356" s="20" t="s">
        <v>945</v>
      </c>
      <c r="H356" s="20" t="s">
        <v>130</v>
      </c>
      <c r="I356" s="20" t="s">
        <v>68</v>
      </c>
      <c r="J356" s="21" t="s">
        <v>415</v>
      </c>
      <c r="K356" s="184"/>
      <c r="L356" s="130"/>
      <c r="M356" s="145"/>
      <c r="N356" s="26"/>
      <c r="O356" s="28"/>
    </row>
    <row r="357" spans="1:15" hidden="1" outlineLevel="2" x14ac:dyDescent="0.2">
      <c r="B357" s="87" t="s">
        <v>954</v>
      </c>
      <c r="C357" s="60" t="s">
        <v>1345</v>
      </c>
      <c r="D357" s="13" t="s">
        <v>268</v>
      </c>
      <c r="E357" s="14">
        <v>10</v>
      </c>
      <c r="F357" s="15">
        <v>2</v>
      </c>
      <c r="G357" s="20" t="s">
        <v>946</v>
      </c>
      <c r="H357" s="20" t="s">
        <v>947</v>
      </c>
      <c r="I357" s="20" t="s">
        <v>110</v>
      </c>
      <c r="J357" s="21" t="s">
        <v>415</v>
      </c>
      <c r="K357" s="184"/>
      <c r="L357" s="130"/>
      <c r="M357" s="145"/>
      <c r="N357" s="26"/>
      <c r="O357" s="28"/>
    </row>
    <row r="358" spans="1:15" hidden="1" outlineLevel="2" x14ac:dyDescent="0.2">
      <c r="B358" s="87" t="s">
        <v>954</v>
      </c>
      <c r="C358" s="60" t="s">
        <v>1345</v>
      </c>
      <c r="D358" s="13" t="s">
        <v>268</v>
      </c>
      <c r="E358" s="14">
        <v>10</v>
      </c>
      <c r="F358" s="15">
        <v>2</v>
      </c>
      <c r="G358" s="16" t="str">
        <f>"3251"</f>
        <v>3251</v>
      </c>
      <c r="H358" s="16" t="s">
        <v>146</v>
      </c>
      <c r="I358" s="16" t="s">
        <v>109</v>
      </c>
      <c r="J358" s="17" t="s">
        <v>415</v>
      </c>
      <c r="K358" s="183"/>
      <c r="L358" s="437"/>
      <c r="M358" s="146"/>
      <c r="N358" s="494"/>
      <c r="O358" s="287"/>
    </row>
    <row r="359" spans="1:15" ht="13.5" hidden="1" outlineLevel="2" thickBot="1" x14ac:dyDescent="0.25">
      <c r="B359" s="87" t="s">
        <v>954</v>
      </c>
      <c r="C359" s="60" t="s">
        <v>1345</v>
      </c>
      <c r="D359" s="33" t="s">
        <v>268</v>
      </c>
      <c r="E359" s="34">
        <v>10</v>
      </c>
      <c r="F359" s="35">
        <v>2</v>
      </c>
      <c r="G359" s="36" t="str">
        <f>"3207"</f>
        <v>3207</v>
      </c>
      <c r="H359" s="36" t="s">
        <v>147</v>
      </c>
      <c r="I359" s="36" t="s">
        <v>68</v>
      </c>
      <c r="J359" s="37" t="s">
        <v>415</v>
      </c>
      <c r="K359" s="195"/>
      <c r="L359" s="438"/>
      <c r="M359" s="147"/>
      <c r="N359" s="71"/>
      <c r="O359" s="59"/>
    </row>
    <row r="360" spans="1:15" ht="13.5" hidden="1" outlineLevel="2" thickBot="1" x14ac:dyDescent="0.25">
      <c r="B360" s="87" t="s">
        <v>954</v>
      </c>
      <c r="C360" s="60" t="s">
        <v>1345</v>
      </c>
      <c r="D360" s="47"/>
      <c r="E360" s="47"/>
      <c r="F360" s="47"/>
      <c r="G360" s="47"/>
      <c r="H360" s="47"/>
      <c r="I360" s="47"/>
      <c r="J360" s="47"/>
      <c r="K360" s="161"/>
      <c r="L360" s="158"/>
      <c r="M360" s="49"/>
      <c r="N360" s="49"/>
      <c r="O360" s="50"/>
    </row>
    <row r="361" spans="1:15" ht="13.5" outlineLevel="1" collapsed="1" thickBot="1" x14ac:dyDescent="0.25">
      <c r="B361" s="87" t="s">
        <v>954</v>
      </c>
      <c r="C361" s="8" t="s">
        <v>1346</v>
      </c>
      <c r="D361" s="10" t="s">
        <v>270</v>
      </c>
      <c r="E361" s="11">
        <v>12</v>
      </c>
      <c r="F361" s="11">
        <v>3</v>
      </c>
      <c r="G361" s="569" t="s">
        <v>271</v>
      </c>
      <c r="H361" s="570"/>
      <c r="I361" s="570"/>
      <c r="J361" s="571"/>
      <c r="K361" s="597" t="s">
        <v>1460</v>
      </c>
      <c r="L361" s="598"/>
      <c r="M361" s="598"/>
      <c r="N361" s="599"/>
      <c r="O361" s="63" t="s">
        <v>415</v>
      </c>
    </row>
    <row r="362" spans="1:15" hidden="1" outlineLevel="2" x14ac:dyDescent="0.2">
      <c r="B362" s="87" t="s">
        <v>954</v>
      </c>
      <c r="C362" s="60" t="s">
        <v>1346</v>
      </c>
      <c r="D362" s="13" t="s">
        <v>270</v>
      </c>
      <c r="E362" s="14">
        <v>12</v>
      </c>
      <c r="F362" s="15">
        <v>3</v>
      </c>
      <c r="G362" s="20" t="s">
        <v>111</v>
      </c>
      <c r="H362" s="20" t="s">
        <v>112</v>
      </c>
      <c r="I362" s="20"/>
      <c r="J362" s="23" t="s">
        <v>414</v>
      </c>
      <c r="K362" s="162"/>
      <c r="L362" s="6"/>
      <c r="M362" s="20"/>
      <c r="N362" s="25"/>
      <c r="O362" s="259" t="s">
        <v>414</v>
      </c>
    </row>
    <row r="363" spans="1:15" hidden="1" outlineLevel="2" x14ac:dyDescent="0.2">
      <c r="B363" s="87" t="s">
        <v>954</v>
      </c>
      <c r="C363" s="60" t="s">
        <v>1346</v>
      </c>
      <c r="D363" s="13" t="s">
        <v>270</v>
      </c>
      <c r="E363" s="14">
        <v>12</v>
      </c>
      <c r="F363" s="15">
        <v>3</v>
      </c>
      <c r="G363" s="20" t="s">
        <v>113</v>
      </c>
      <c r="H363" s="20" t="s">
        <v>950</v>
      </c>
      <c r="I363" s="20" t="s">
        <v>68</v>
      </c>
      <c r="J363" s="23" t="s">
        <v>414</v>
      </c>
      <c r="K363" s="162"/>
      <c r="L363" s="6"/>
      <c r="M363" s="43" t="s">
        <v>320</v>
      </c>
      <c r="N363" s="25" t="s">
        <v>68</v>
      </c>
      <c r="O363" s="260" t="s">
        <v>414</v>
      </c>
    </row>
    <row r="364" spans="1:15" hidden="1" outlineLevel="2" x14ac:dyDescent="0.2">
      <c r="B364" s="87" t="s">
        <v>954</v>
      </c>
      <c r="C364" s="60" t="s">
        <v>1346</v>
      </c>
      <c r="D364" s="13" t="s">
        <v>270</v>
      </c>
      <c r="E364" s="14">
        <v>12</v>
      </c>
      <c r="F364" s="15">
        <v>3</v>
      </c>
      <c r="G364" s="20" t="s">
        <v>115</v>
      </c>
      <c r="H364" s="20" t="s">
        <v>116</v>
      </c>
      <c r="I364" s="20" t="s">
        <v>110</v>
      </c>
      <c r="J364" s="23" t="s">
        <v>415</v>
      </c>
      <c r="K364" s="162" t="s">
        <v>404</v>
      </c>
      <c r="L364" s="24" t="s">
        <v>379</v>
      </c>
      <c r="M364" s="20" t="s">
        <v>304</v>
      </c>
      <c r="N364" s="25" t="s">
        <v>24</v>
      </c>
      <c r="O364" s="260" t="s">
        <v>414</v>
      </c>
    </row>
    <row r="365" spans="1:15" hidden="1" outlineLevel="2" x14ac:dyDescent="0.2">
      <c r="B365" s="87" t="s">
        <v>954</v>
      </c>
      <c r="C365" s="60" t="s">
        <v>1346</v>
      </c>
      <c r="D365" s="13" t="s">
        <v>270</v>
      </c>
      <c r="E365" s="14">
        <v>12</v>
      </c>
      <c r="F365" s="15">
        <v>3</v>
      </c>
      <c r="G365" s="20" t="s">
        <v>117</v>
      </c>
      <c r="H365" s="20" t="s">
        <v>118</v>
      </c>
      <c r="I365" s="20" t="s">
        <v>66</v>
      </c>
      <c r="J365" s="23" t="s">
        <v>415</v>
      </c>
      <c r="K365" s="189"/>
      <c r="L365" s="124"/>
      <c r="M365" s="29"/>
      <c r="N365" s="26"/>
      <c r="O365" s="28"/>
    </row>
    <row r="366" spans="1:15" hidden="1" outlineLevel="2" x14ac:dyDescent="0.2">
      <c r="B366" s="87" t="s">
        <v>954</v>
      </c>
      <c r="C366" s="60" t="s">
        <v>1346</v>
      </c>
      <c r="D366" s="13" t="s">
        <v>270</v>
      </c>
      <c r="E366" s="14">
        <v>12</v>
      </c>
      <c r="F366" s="15">
        <v>3</v>
      </c>
      <c r="G366" s="20" t="s">
        <v>120</v>
      </c>
      <c r="H366" s="20" t="s">
        <v>121</v>
      </c>
      <c r="I366" s="20" t="s">
        <v>24</v>
      </c>
      <c r="J366" s="23" t="s">
        <v>415</v>
      </c>
      <c r="K366" s="189"/>
      <c r="L366" s="124"/>
      <c r="M366" s="29"/>
      <c r="N366" s="26"/>
      <c r="O366" s="28"/>
    </row>
    <row r="367" spans="1:15" ht="13.5" hidden="1" outlineLevel="2" thickBot="1" x14ac:dyDescent="0.25">
      <c r="B367" s="87" t="s">
        <v>954</v>
      </c>
      <c r="C367" s="60" t="s">
        <v>1346</v>
      </c>
      <c r="D367" s="33" t="s">
        <v>270</v>
      </c>
      <c r="E367" s="34">
        <v>12</v>
      </c>
      <c r="F367" s="35">
        <v>3</v>
      </c>
      <c r="G367" s="44" t="s">
        <v>948</v>
      </c>
      <c r="H367" s="44" t="s">
        <v>949</v>
      </c>
      <c r="I367" s="44" t="s">
        <v>66</v>
      </c>
      <c r="J367" s="61" t="s">
        <v>415</v>
      </c>
      <c r="K367" s="197"/>
      <c r="L367" s="198"/>
      <c r="M367" s="72"/>
      <c r="N367" s="341"/>
      <c r="O367" s="46"/>
    </row>
    <row r="368" spans="1:15" s="348" customFormat="1" ht="12.75" hidden="1" customHeight="1" outlineLevel="2" thickBot="1" x14ac:dyDescent="0.25">
      <c r="A368" s="346"/>
      <c r="B368" s="87" t="s">
        <v>954</v>
      </c>
      <c r="C368" s="60" t="s">
        <v>1346</v>
      </c>
      <c r="D368" s="402"/>
      <c r="E368" s="346"/>
      <c r="F368" s="346"/>
      <c r="J368" s="346"/>
      <c r="K368" s="403"/>
      <c r="L368" s="360"/>
      <c r="O368" s="346"/>
    </row>
    <row r="369" spans="1:16" s="348" customFormat="1" ht="13.5" outlineLevel="1" collapsed="1" thickBot="1" x14ac:dyDescent="0.25">
      <c r="A369" s="346"/>
      <c r="B369" s="87" t="s">
        <v>954</v>
      </c>
      <c r="C369" s="348" t="s">
        <v>1347</v>
      </c>
      <c r="D369" s="10" t="s">
        <v>854</v>
      </c>
      <c r="E369" s="350">
        <v>14</v>
      </c>
      <c r="F369" s="350">
        <v>4</v>
      </c>
      <c r="G369" s="581" t="s">
        <v>860</v>
      </c>
      <c r="H369" s="582"/>
      <c r="I369" s="582"/>
      <c r="J369" s="583"/>
      <c r="K369" s="597" t="s">
        <v>1460</v>
      </c>
      <c r="L369" s="598"/>
      <c r="M369" s="598"/>
      <c r="N369" s="599"/>
      <c r="O369" s="351" t="s">
        <v>415</v>
      </c>
    </row>
    <row r="370" spans="1:16" s="348" customFormat="1" hidden="1" outlineLevel="2" x14ac:dyDescent="0.2">
      <c r="A370" s="346"/>
      <c r="B370" s="87" t="s">
        <v>954</v>
      </c>
      <c r="C370" s="352" t="s">
        <v>1347</v>
      </c>
      <c r="D370" s="353" t="s">
        <v>854</v>
      </c>
      <c r="E370" s="354">
        <v>14</v>
      </c>
      <c r="F370" s="355">
        <v>4</v>
      </c>
      <c r="G370" s="404" t="str">
        <f>"3139"</f>
        <v>3139</v>
      </c>
      <c r="H370" s="404" t="s">
        <v>951</v>
      </c>
      <c r="I370" s="405" t="s">
        <v>68</v>
      </c>
      <c r="J370" s="406" t="s">
        <v>415</v>
      </c>
      <c r="K370" s="407"/>
      <c r="L370" s="408"/>
      <c r="M370" s="409" t="s">
        <v>859</v>
      </c>
      <c r="N370" s="405" t="s">
        <v>68</v>
      </c>
      <c r="O370" s="418" t="s">
        <v>414</v>
      </c>
    </row>
    <row r="371" spans="1:16" s="348" customFormat="1" ht="12" hidden="1" customHeight="1" outlineLevel="2" x14ac:dyDescent="0.2">
      <c r="A371" s="346"/>
      <c r="B371" s="87" t="s">
        <v>954</v>
      </c>
      <c r="C371" s="352" t="s">
        <v>1347</v>
      </c>
      <c r="D371" s="353" t="s">
        <v>854</v>
      </c>
      <c r="E371" s="354">
        <v>14</v>
      </c>
      <c r="F371" s="355">
        <v>4</v>
      </c>
      <c r="G371" s="356" t="s">
        <v>843</v>
      </c>
      <c r="H371" s="356" t="s">
        <v>844</v>
      </c>
      <c r="I371" s="356"/>
      <c r="J371" s="410" t="s">
        <v>415</v>
      </c>
      <c r="K371" s="390"/>
      <c r="L371" s="391"/>
      <c r="M371" s="419"/>
      <c r="N371" s="392"/>
      <c r="O371" s="395"/>
    </row>
    <row r="372" spans="1:16" s="348" customFormat="1" ht="12" hidden="1" customHeight="1" outlineLevel="2" x14ac:dyDescent="0.2">
      <c r="A372" s="346"/>
      <c r="B372" s="87" t="s">
        <v>954</v>
      </c>
      <c r="C372" s="352" t="s">
        <v>1347</v>
      </c>
      <c r="D372" s="353" t="s">
        <v>854</v>
      </c>
      <c r="E372" s="354">
        <v>14</v>
      </c>
      <c r="F372" s="355">
        <v>4</v>
      </c>
      <c r="G372" s="356" t="s">
        <v>845</v>
      </c>
      <c r="H372" s="356" t="s">
        <v>846</v>
      </c>
      <c r="I372" s="356" t="s">
        <v>109</v>
      </c>
      <c r="J372" s="410" t="s">
        <v>415</v>
      </c>
      <c r="K372" s="390"/>
      <c r="L372" s="391"/>
      <c r="M372" s="419"/>
      <c r="N372" s="392"/>
      <c r="O372" s="395"/>
    </row>
    <row r="373" spans="1:16" s="348" customFormat="1" ht="12.75" hidden="1" customHeight="1" outlineLevel="2" thickBot="1" x14ac:dyDescent="0.25">
      <c r="A373" s="346"/>
      <c r="B373" s="87" t="s">
        <v>954</v>
      </c>
      <c r="C373" s="352" t="s">
        <v>1347</v>
      </c>
      <c r="D373" s="378" t="s">
        <v>854</v>
      </c>
      <c r="E373" s="379">
        <v>14</v>
      </c>
      <c r="F373" s="380">
        <v>4</v>
      </c>
      <c r="G373" s="411" t="s">
        <v>847</v>
      </c>
      <c r="H373" s="411" t="s">
        <v>848</v>
      </c>
      <c r="I373" s="411" t="s">
        <v>24</v>
      </c>
      <c r="J373" s="412" t="s">
        <v>415</v>
      </c>
      <c r="K373" s="420"/>
      <c r="L373" s="421"/>
      <c r="M373" s="422"/>
      <c r="N373" s="500"/>
      <c r="O373" s="423"/>
    </row>
    <row r="374" spans="1:16" s="348" customFormat="1" ht="12.75" hidden="1" customHeight="1" outlineLevel="2" thickBot="1" x14ac:dyDescent="0.25">
      <c r="A374" s="346"/>
      <c r="B374" s="87" t="s">
        <v>954</v>
      </c>
      <c r="C374" s="352" t="s">
        <v>1347</v>
      </c>
      <c r="D374" s="402"/>
      <c r="E374" s="346"/>
      <c r="F374" s="346"/>
      <c r="J374" s="346"/>
      <c r="K374" s="403"/>
      <c r="L374" s="360"/>
      <c r="O374" s="346"/>
    </row>
    <row r="375" spans="1:16" s="348" customFormat="1" ht="13.5" outlineLevel="1" collapsed="1" thickBot="1" x14ac:dyDescent="0.25">
      <c r="A375" s="346"/>
      <c r="B375" s="87" t="s">
        <v>954</v>
      </c>
      <c r="C375" s="348" t="s">
        <v>1348</v>
      </c>
      <c r="D375" s="10" t="s">
        <v>855</v>
      </c>
      <c r="E375" s="350">
        <v>15</v>
      </c>
      <c r="F375" s="350">
        <v>4</v>
      </c>
      <c r="G375" s="581" t="s">
        <v>858</v>
      </c>
      <c r="H375" s="582"/>
      <c r="I375" s="582"/>
      <c r="J375" s="583"/>
      <c r="K375" s="597" t="s">
        <v>1460</v>
      </c>
      <c r="L375" s="598"/>
      <c r="M375" s="598"/>
      <c r="N375" s="599"/>
      <c r="O375" s="351" t="s">
        <v>415</v>
      </c>
    </row>
    <row r="376" spans="1:16" s="348" customFormat="1" ht="12" hidden="1" customHeight="1" outlineLevel="2" x14ac:dyDescent="0.2">
      <c r="A376" s="346"/>
      <c r="B376" s="87" t="s">
        <v>954</v>
      </c>
      <c r="C376" s="352" t="s">
        <v>1348</v>
      </c>
      <c r="D376" s="353" t="s">
        <v>855</v>
      </c>
      <c r="E376" s="354">
        <v>15</v>
      </c>
      <c r="F376" s="355">
        <v>4</v>
      </c>
      <c r="G376" s="356" t="s">
        <v>849</v>
      </c>
      <c r="H376" s="356" t="s">
        <v>850</v>
      </c>
      <c r="I376" s="357"/>
      <c r="J376" s="410" t="s">
        <v>414</v>
      </c>
      <c r="K376" s="375"/>
      <c r="L376" s="360"/>
      <c r="M376" s="357"/>
      <c r="N376" s="357"/>
      <c r="O376" s="376" t="s">
        <v>414</v>
      </c>
    </row>
    <row r="377" spans="1:16" s="348" customFormat="1" ht="12" hidden="1" customHeight="1" outlineLevel="2" x14ac:dyDescent="0.2">
      <c r="A377" s="346"/>
      <c r="B377" s="87" t="s">
        <v>954</v>
      </c>
      <c r="C377" s="352" t="s">
        <v>1348</v>
      </c>
      <c r="D377" s="353" t="s">
        <v>855</v>
      </c>
      <c r="E377" s="354">
        <v>15</v>
      </c>
      <c r="F377" s="355">
        <v>4</v>
      </c>
      <c r="G377" s="356" t="s">
        <v>851</v>
      </c>
      <c r="H377" s="356" t="s">
        <v>852</v>
      </c>
      <c r="I377" s="357" t="s">
        <v>857</v>
      </c>
      <c r="J377" s="410" t="s">
        <v>414</v>
      </c>
      <c r="K377" s="375" t="s">
        <v>404</v>
      </c>
      <c r="L377" s="360" t="s">
        <v>866</v>
      </c>
      <c r="M377" s="357" t="s">
        <v>858</v>
      </c>
      <c r="N377" s="357" t="s">
        <v>964</v>
      </c>
      <c r="O377" s="376" t="s">
        <v>414</v>
      </c>
    </row>
    <row r="378" spans="1:16" s="348" customFormat="1" ht="12.75" hidden="1" customHeight="1" outlineLevel="2" thickBot="1" x14ac:dyDescent="0.25">
      <c r="A378" s="346"/>
      <c r="B378" s="87" t="s">
        <v>954</v>
      </c>
      <c r="C378" s="352" t="s">
        <v>1348</v>
      </c>
      <c r="D378" s="378" t="s">
        <v>855</v>
      </c>
      <c r="E378" s="379">
        <v>15</v>
      </c>
      <c r="F378" s="380">
        <v>4</v>
      </c>
      <c r="G378" s="411" t="s">
        <v>853</v>
      </c>
      <c r="H378" s="411" t="s">
        <v>952</v>
      </c>
      <c r="I378" s="413" t="s">
        <v>68</v>
      </c>
      <c r="J378" s="412" t="s">
        <v>414</v>
      </c>
      <c r="K378" s="414"/>
      <c r="L378" s="415"/>
      <c r="M378" s="416" t="s">
        <v>856</v>
      </c>
      <c r="N378" s="413" t="s">
        <v>68</v>
      </c>
      <c r="O378" s="417" t="s">
        <v>414</v>
      </c>
    </row>
    <row r="379" spans="1:16" s="348" customFormat="1" ht="12.75" customHeight="1" outlineLevel="1" x14ac:dyDescent="0.2">
      <c r="A379" s="346"/>
      <c r="B379" s="87" t="s">
        <v>954</v>
      </c>
      <c r="C379" s="352" t="s">
        <v>1348</v>
      </c>
      <c r="D379" s="381"/>
      <c r="E379" s="382"/>
      <c r="F379" s="382"/>
      <c r="G379" s="383"/>
      <c r="H379" s="383"/>
      <c r="I379" s="383"/>
      <c r="J379" s="382"/>
      <c r="K379" s="384"/>
      <c r="L379" s="385"/>
      <c r="M379" s="383"/>
      <c r="N379" s="383"/>
      <c r="O379" s="382"/>
    </row>
    <row r="380" spans="1:16" s="8" customFormat="1" ht="12.75" customHeight="1" x14ac:dyDescent="0.2">
      <c r="B380" s="122" t="s">
        <v>955</v>
      </c>
      <c r="D380" s="6"/>
      <c r="E380" s="7"/>
      <c r="F380" s="7"/>
      <c r="G380" s="572" t="s">
        <v>956</v>
      </c>
      <c r="H380" s="572"/>
      <c r="I380" s="572"/>
      <c r="J380" s="572"/>
      <c r="K380" s="169" t="s">
        <v>405</v>
      </c>
      <c r="L380" s="6"/>
      <c r="M380" s="6"/>
      <c r="N380" s="7"/>
    </row>
    <row r="381" spans="1:16" s="3" customFormat="1" ht="12.75" customHeight="1" outlineLevel="1" thickBot="1" x14ac:dyDescent="0.25">
      <c r="B381" s="87" t="s">
        <v>955</v>
      </c>
      <c r="D381" s="73"/>
      <c r="E381" s="4"/>
      <c r="F381" s="4"/>
      <c r="G381" s="4"/>
      <c r="K381" s="167"/>
      <c r="L381" s="73"/>
      <c r="M381" s="4"/>
      <c r="N381" s="4"/>
      <c r="O381" s="74"/>
      <c r="P381" s="8"/>
    </row>
    <row r="382" spans="1:16" s="3" customFormat="1" ht="13.5" outlineLevel="1" collapsed="1" thickBot="1" x14ac:dyDescent="0.25">
      <c r="B382" s="87" t="s">
        <v>955</v>
      </c>
      <c r="C382" s="8" t="s">
        <v>344</v>
      </c>
      <c r="D382" s="75" t="s">
        <v>272</v>
      </c>
      <c r="E382" s="76">
        <v>30</v>
      </c>
      <c r="F382" s="76">
        <v>10</v>
      </c>
      <c r="G382" s="573" t="s">
        <v>338</v>
      </c>
      <c r="H382" s="574"/>
      <c r="I382" s="574"/>
      <c r="J382" s="575"/>
      <c r="K382" s="594" t="s">
        <v>1354</v>
      </c>
      <c r="L382" s="595"/>
      <c r="M382" s="595"/>
      <c r="N382" s="596"/>
      <c r="O382" s="512" t="s">
        <v>414</v>
      </c>
      <c r="P382" s="8"/>
    </row>
    <row r="383" spans="1:16" s="3" customFormat="1" ht="24" hidden="1" outlineLevel="2" x14ac:dyDescent="0.2">
      <c r="B383" s="87" t="s">
        <v>955</v>
      </c>
      <c r="C383" s="60" t="s">
        <v>344</v>
      </c>
      <c r="D383" s="77" t="s">
        <v>272</v>
      </c>
      <c r="E383" s="78">
        <v>30</v>
      </c>
      <c r="F383" s="79">
        <v>10</v>
      </c>
      <c r="G383" s="20" t="str">
        <f>"7164"</f>
        <v>7164</v>
      </c>
      <c r="H383" s="20" t="s">
        <v>273</v>
      </c>
      <c r="I383" s="20" t="s">
        <v>24</v>
      </c>
      <c r="J383" s="21" t="s">
        <v>414</v>
      </c>
      <c r="K383" s="172"/>
      <c r="L383" s="126"/>
      <c r="M383" s="150" t="s">
        <v>351</v>
      </c>
      <c r="N383" s="501" t="s">
        <v>119</v>
      </c>
      <c r="O383" s="264" t="s">
        <v>414</v>
      </c>
      <c r="P383" s="8"/>
    </row>
    <row r="384" spans="1:16" s="3" customFormat="1" ht="12" hidden="1" customHeight="1" outlineLevel="2" x14ac:dyDescent="0.2">
      <c r="B384" s="87" t="s">
        <v>955</v>
      </c>
      <c r="C384" s="60" t="s">
        <v>344</v>
      </c>
      <c r="D384" s="77" t="s">
        <v>272</v>
      </c>
      <c r="E384" s="78">
        <v>30</v>
      </c>
      <c r="F384" s="79">
        <v>10</v>
      </c>
      <c r="G384" s="80" t="str">
        <f>"7166"</f>
        <v>7166</v>
      </c>
      <c r="H384" s="80" t="s">
        <v>274</v>
      </c>
      <c r="I384" s="80" t="s">
        <v>24</v>
      </c>
      <c r="J384" s="81" t="s">
        <v>415</v>
      </c>
      <c r="K384" s="199"/>
      <c r="L384" s="200"/>
      <c r="M384" s="151"/>
      <c r="N384" s="502"/>
      <c r="O384" s="121"/>
      <c r="P384" s="8"/>
    </row>
    <row r="385" spans="2:16" s="3" customFormat="1" ht="13.5" hidden="1" outlineLevel="2" thickBot="1" x14ac:dyDescent="0.25">
      <c r="B385" s="87" t="s">
        <v>955</v>
      </c>
      <c r="C385" s="60" t="s">
        <v>344</v>
      </c>
      <c r="D385" s="33" t="s">
        <v>272</v>
      </c>
      <c r="E385" s="34">
        <v>30</v>
      </c>
      <c r="F385" s="35">
        <v>10</v>
      </c>
      <c r="G385" s="36" t="str">
        <f>"7075"</f>
        <v>7075</v>
      </c>
      <c r="H385" s="36" t="s">
        <v>275</v>
      </c>
      <c r="I385" s="36" t="s">
        <v>68</v>
      </c>
      <c r="J385" s="37" t="s">
        <v>415</v>
      </c>
      <c r="K385" s="195"/>
      <c r="L385" s="196"/>
      <c r="M385" s="152"/>
      <c r="N385" s="503"/>
      <c r="O385" s="82"/>
      <c r="P385" s="8"/>
    </row>
    <row r="386" spans="2:16" s="3" customFormat="1" ht="12.75" customHeight="1" outlineLevel="1" x14ac:dyDescent="0.2">
      <c r="B386" s="87" t="s">
        <v>955</v>
      </c>
      <c r="C386" s="60" t="s">
        <v>344</v>
      </c>
      <c r="D386" s="48"/>
      <c r="E386" s="50"/>
      <c r="F386" s="50"/>
      <c r="G386" s="50"/>
      <c r="H386" s="49"/>
      <c r="I386" s="49"/>
      <c r="J386" s="49"/>
      <c r="K386" s="168"/>
      <c r="L386" s="48"/>
      <c r="M386" s="50"/>
      <c r="N386" s="50"/>
      <c r="O386" s="49"/>
      <c r="P386" s="8"/>
    </row>
    <row r="387" spans="2:16" s="8" customFormat="1" ht="12.75" customHeight="1" x14ac:dyDescent="0.2">
      <c r="B387" s="122" t="s">
        <v>997</v>
      </c>
      <c r="D387" s="6"/>
      <c r="E387" s="7"/>
      <c r="F387" s="7"/>
      <c r="G387" s="572" t="s">
        <v>1223</v>
      </c>
      <c r="H387" s="572"/>
      <c r="I387" s="572"/>
      <c r="J387" s="572"/>
      <c r="K387" s="169" t="s">
        <v>405</v>
      </c>
      <c r="L387" s="6"/>
      <c r="M387" s="6"/>
      <c r="N387" s="7"/>
    </row>
    <row r="388" spans="2:16" s="8" customFormat="1" ht="12.75" customHeight="1" outlineLevel="1" thickBot="1" x14ac:dyDescent="0.25">
      <c r="B388" s="87" t="s">
        <v>997</v>
      </c>
      <c r="D388" s="6"/>
      <c r="E388" s="7"/>
      <c r="F388" s="7"/>
      <c r="J388" s="7"/>
      <c r="K388" s="160"/>
      <c r="L388" s="6"/>
      <c r="N388" s="7"/>
    </row>
    <row r="389" spans="2:16" ht="13.5" outlineLevel="1" collapsed="1" thickBot="1" x14ac:dyDescent="0.25">
      <c r="B389" s="87" t="s">
        <v>997</v>
      </c>
      <c r="C389" s="8" t="s">
        <v>995</v>
      </c>
      <c r="D389" s="75" t="s">
        <v>217</v>
      </c>
      <c r="E389" s="11">
        <v>49</v>
      </c>
      <c r="F389" s="11">
        <v>17</v>
      </c>
      <c r="G389" s="569" t="s">
        <v>996</v>
      </c>
      <c r="H389" s="570"/>
      <c r="I389" s="570"/>
      <c r="J389" s="571"/>
      <c r="K389" s="594" t="s">
        <v>1354</v>
      </c>
      <c r="L389" s="595"/>
      <c r="M389" s="595"/>
      <c r="N389" s="596"/>
      <c r="O389" s="512" t="s">
        <v>414</v>
      </c>
    </row>
    <row r="390" spans="2:16" ht="24" hidden="1" outlineLevel="2" x14ac:dyDescent="0.2">
      <c r="B390" s="87" t="s">
        <v>997</v>
      </c>
      <c r="C390" s="60" t="s">
        <v>995</v>
      </c>
      <c r="D390" s="13" t="s">
        <v>217</v>
      </c>
      <c r="E390" s="14">
        <v>49</v>
      </c>
      <c r="F390" s="15">
        <v>17</v>
      </c>
      <c r="G390" s="20" t="str">
        <f>"1082"</f>
        <v>1082</v>
      </c>
      <c r="H390" s="20" t="s">
        <v>154</v>
      </c>
      <c r="I390" s="20" t="s">
        <v>119</v>
      </c>
      <c r="J390" s="21" t="s">
        <v>415</v>
      </c>
      <c r="K390" s="172" t="s">
        <v>405</v>
      </c>
      <c r="L390" s="186" t="s">
        <v>383</v>
      </c>
      <c r="M390" s="153" t="s">
        <v>350</v>
      </c>
      <c r="N390" s="25" t="s">
        <v>119</v>
      </c>
      <c r="O390" s="259" t="s">
        <v>414</v>
      </c>
    </row>
    <row r="391" spans="2:16" ht="48" hidden="1" outlineLevel="2" x14ac:dyDescent="0.2">
      <c r="B391" s="87" t="s">
        <v>997</v>
      </c>
      <c r="C391" s="60" t="s">
        <v>995</v>
      </c>
      <c r="D391" s="13" t="s">
        <v>217</v>
      </c>
      <c r="E391" s="14">
        <v>49</v>
      </c>
      <c r="F391" s="15">
        <v>17</v>
      </c>
      <c r="G391" s="16" t="str">
        <f>"1229"</f>
        <v>1229</v>
      </c>
      <c r="H391" s="16" t="s">
        <v>155</v>
      </c>
      <c r="I391" s="16" t="s">
        <v>68</v>
      </c>
      <c r="J391" s="17" t="s">
        <v>415</v>
      </c>
      <c r="K391" s="174" t="s">
        <v>405</v>
      </c>
      <c r="L391" s="439" t="s">
        <v>863</v>
      </c>
      <c r="M391" s="343" t="s">
        <v>1202</v>
      </c>
      <c r="N391" s="18" t="s">
        <v>19</v>
      </c>
      <c r="O391" s="440" t="s">
        <v>69</v>
      </c>
    </row>
    <row r="392" spans="2:16" hidden="1" outlineLevel="2" x14ac:dyDescent="0.2">
      <c r="B392" s="87" t="s">
        <v>997</v>
      </c>
      <c r="C392" s="60" t="s">
        <v>995</v>
      </c>
      <c r="D392" s="13" t="s">
        <v>217</v>
      </c>
      <c r="E392" s="14">
        <v>49</v>
      </c>
      <c r="F392" s="15">
        <v>17</v>
      </c>
      <c r="G392" s="16" t="s">
        <v>156</v>
      </c>
      <c r="H392" s="16" t="s">
        <v>157</v>
      </c>
      <c r="I392" s="16"/>
      <c r="J392" s="17" t="s">
        <v>415</v>
      </c>
      <c r="K392" s="174"/>
      <c r="L392" s="128"/>
      <c r="M392" s="137"/>
      <c r="N392" s="18"/>
      <c r="O392" s="263" t="s">
        <v>414</v>
      </c>
    </row>
    <row r="393" spans="2:16" ht="60" hidden="1" outlineLevel="2" x14ac:dyDescent="0.2">
      <c r="B393" s="87" t="s">
        <v>997</v>
      </c>
      <c r="C393" s="60" t="s">
        <v>995</v>
      </c>
      <c r="D393" s="13" t="s">
        <v>217</v>
      </c>
      <c r="E393" s="14">
        <v>49</v>
      </c>
      <c r="F393" s="15">
        <v>17</v>
      </c>
      <c r="G393" s="20" t="s">
        <v>158</v>
      </c>
      <c r="H393" s="20" t="s">
        <v>159</v>
      </c>
      <c r="I393" s="20" t="s">
        <v>24</v>
      </c>
      <c r="J393" s="21" t="s">
        <v>415</v>
      </c>
      <c r="K393" s="173" t="s">
        <v>405</v>
      </c>
      <c r="L393" s="185" t="s">
        <v>384</v>
      </c>
      <c r="M393" s="342" t="s">
        <v>1060</v>
      </c>
      <c r="N393" s="25" t="s">
        <v>24</v>
      </c>
      <c r="O393" s="260" t="s">
        <v>414</v>
      </c>
    </row>
    <row r="394" spans="2:16" ht="108" hidden="1" outlineLevel="2" x14ac:dyDescent="0.2">
      <c r="B394" s="87" t="s">
        <v>997</v>
      </c>
      <c r="C394" s="60" t="s">
        <v>995</v>
      </c>
      <c r="D394" s="13" t="s">
        <v>217</v>
      </c>
      <c r="E394" s="14">
        <v>49</v>
      </c>
      <c r="F394" s="15">
        <v>17</v>
      </c>
      <c r="G394" s="20" t="s">
        <v>160</v>
      </c>
      <c r="H394" s="20" t="s">
        <v>161</v>
      </c>
      <c r="I394" s="20" t="s">
        <v>68</v>
      </c>
      <c r="J394" s="21" t="s">
        <v>415</v>
      </c>
      <c r="K394" s="173" t="s">
        <v>405</v>
      </c>
      <c r="L394" s="185" t="s">
        <v>385</v>
      </c>
      <c r="M394" s="144" t="s">
        <v>1061</v>
      </c>
      <c r="N394" s="25" t="s">
        <v>68</v>
      </c>
      <c r="O394" s="260" t="s">
        <v>414</v>
      </c>
    </row>
    <row r="395" spans="2:16" hidden="1" outlineLevel="2" x14ac:dyDescent="0.2">
      <c r="B395" s="87" t="s">
        <v>997</v>
      </c>
      <c r="C395" s="60" t="s">
        <v>995</v>
      </c>
      <c r="D395" s="13" t="s">
        <v>217</v>
      </c>
      <c r="E395" s="14">
        <v>49</v>
      </c>
      <c r="F395" s="15">
        <v>17</v>
      </c>
      <c r="G395" s="20" t="s">
        <v>162</v>
      </c>
      <c r="H395" s="20" t="s">
        <v>936</v>
      </c>
      <c r="I395" s="20" t="s">
        <v>109</v>
      </c>
      <c r="J395" s="21" t="s">
        <v>415</v>
      </c>
      <c r="K395" s="184"/>
      <c r="L395" s="130"/>
      <c r="M395" s="145"/>
      <c r="N395" s="26"/>
      <c r="O395" s="28"/>
    </row>
    <row r="396" spans="2:16" hidden="1" outlineLevel="2" x14ac:dyDescent="0.2">
      <c r="B396" s="87" t="s">
        <v>997</v>
      </c>
      <c r="C396" s="60" t="s">
        <v>995</v>
      </c>
      <c r="D396" s="13" t="s">
        <v>217</v>
      </c>
      <c r="E396" s="14">
        <v>49</v>
      </c>
      <c r="F396" s="15">
        <v>17</v>
      </c>
      <c r="G396" s="20" t="s">
        <v>163</v>
      </c>
      <c r="H396" s="20" t="s">
        <v>130</v>
      </c>
      <c r="I396" s="20" t="s">
        <v>68</v>
      </c>
      <c r="J396" s="21" t="s">
        <v>415</v>
      </c>
      <c r="K396" s="184"/>
      <c r="L396" s="130"/>
      <c r="M396" s="145"/>
      <c r="N396" s="26"/>
      <c r="O396" s="28"/>
    </row>
    <row r="397" spans="2:16" hidden="1" outlineLevel="2" x14ac:dyDescent="0.2">
      <c r="B397" s="87" t="s">
        <v>997</v>
      </c>
      <c r="C397" s="60" t="s">
        <v>995</v>
      </c>
      <c r="D397" s="13" t="s">
        <v>217</v>
      </c>
      <c r="E397" s="14">
        <v>49</v>
      </c>
      <c r="F397" s="15">
        <v>17</v>
      </c>
      <c r="G397" s="16" t="s">
        <v>164</v>
      </c>
      <c r="H397" s="16" t="s">
        <v>165</v>
      </c>
      <c r="I397" s="16"/>
      <c r="J397" s="17" t="s">
        <v>415</v>
      </c>
      <c r="K397" s="183"/>
      <c r="L397" s="132"/>
      <c r="M397" s="146"/>
      <c r="N397" s="494"/>
      <c r="O397" s="32"/>
    </row>
    <row r="398" spans="2:16" hidden="1" outlineLevel="2" x14ac:dyDescent="0.2">
      <c r="B398" s="87" t="s">
        <v>997</v>
      </c>
      <c r="C398" s="60" t="s">
        <v>995</v>
      </c>
      <c r="D398" s="13" t="s">
        <v>217</v>
      </c>
      <c r="E398" s="14">
        <v>49</v>
      </c>
      <c r="F398" s="15">
        <v>17</v>
      </c>
      <c r="G398" s="20" t="s">
        <v>166</v>
      </c>
      <c r="H398" s="20" t="s">
        <v>167</v>
      </c>
      <c r="I398" s="20" t="s">
        <v>68</v>
      </c>
      <c r="J398" s="21" t="s">
        <v>415</v>
      </c>
      <c r="K398" s="184"/>
      <c r="L398" s="130"/>
      <c r="M398" s="154"/>
      <c r="N398" s="26"/>
      <c r="O398" s="28"/>
    </row>
    <row r="399" spans="2:16" hidden="1" outlineLevel="2" x14ac:dyDescent="0.2">
      <c r="B399" s="87" t="s">
        <v>997</v>
      </c>
      <c r="C399" s="60" t="s">
        <v>995</v>
      </c>
      <c r="D399" s="13" t="s">
        <v>217</v>
      </c>
      <c r="E399" s="14">
        <v>49</v>
      </c>
      <c r="F399" s="15">
        <v>17</v>
      </c>
      <c r="G399" s="20" t="s">
        <v>168</v>
      </c>
      <c r="H399" s="20" t="s">
        <v>159</v>
      </c>
      <c r="I399" s="20" t="s">
        <v>66</v>
      </c>
      <c r="J399" s="21" t="s">
        <v>415</v>
      </c>
      <c r="K399" s="184"/>
      <c r="L399" s="130"/>
      <c r="M399" s="145"/>
      <c r="N399" s="26"/>
      <c r="O399" s="28"/>
    </row>
    <row r="400" spans="2:16" ht="48" hidden="1" outlineLevel="2" x14ac:dyDescent="0.2">
      <c r="B400" s="87" t="s">
        <v>997</v>
      </c>
      <c r="C400" s="60" t="s">
        <v>995</v>
      </c>
      <c r="D400" s="13" t="s">
        <v>217</v>
      </c>
      <c r="E400" s="14">
        <v>49</v>
      </c>
      <c r="F400" s="15">
        <v>17</v>
      </c>
      <c r="G400" s="16" t="str">
        <f>"1222"</f>
        <v>1222</v>
      </c>
      <c r="H400" s="16" t="s">
        <v>169</v>
      </c>
      <c r="I400" s="16" t="s">
        <v>81</v>
      </c>
      <c r="J400" s="17" t="s">
        <v>415</v>
      </c>
      <c r="K400" s="174" t="s">
        <v>405</v>
      </c>
      <c r="L400" s="134" t="s">
        <v>874</v>
      </c>
      <c r="M400" s="343" t="s">
        <v>1464</v>
      </c>
      <c r="N400" s="18" t="s">
        <v>19</v>
      </c>
      <c r="O400" s="19" t="s">
        <v>415</v>
      </c>
    </row>
    <row r="401" spans="2:15" ht="60.75" hidden="1" outlineLevel="2" thickBot="1" x14ac:dyDescent="0.25">
      <c r="B401" s="87" t="s">
        <v>997</v>
      </c>
      <c r="C401" s="60" t="s">
        <v>995</v>
      </c>
      <c r="D401" s="33" t="s">
        <v>217</v>
      </c>
      <c r="E401" s="34">
        <v>49</v>
      </c>
      <c r="F401" s="35">
        <v>17</v>
      </c>
      <c r="G401" s="36" t="str">
        <f>"7083"</f>
        <v>7083</v>
      </c>
      <c r="H401" s="36" t="s">
        <v>170</v>
      </c>
      <c r="I401" s="36" t="s">
        <v>68</v>
      </c>
      <c r="J401" s="37" t="s">
        <v>415</v>
      </c>
      <c r="K401" s="176" t="s">
        <v>405</v>
      </c>
      <c r="L401" s="257" t="s">
        <v>1463</v>
      </c>
      <c r="M401" s="548" t="s">
        <v>1465</v>
      </c>
      <c r="N401" s="69" t="s">
        <v>303</v>
      </c>
      <c r="O401" s="38" t="s">
        <v>415</v>
      </c>
    </row>
    <row r="402" spans="2:15" s="8" customFormat="1" ht="12.75" hidden="1" customHeight="1" outlineLevel="2" thickBot="1" x14ac:dyDescent="0.25">
      <c r="B402" s="87" t="s">
        <v>997</v>
      </c>
      <c r="C402" s="60" t="s">
        <v>995</v>
      </c>
      <c r="D402" s="6"/>
      <c r="E402" s="7"/>
      <c r="F402" s="7"/>
      <c r="J402" s="7"/>
      <c r="K402" s="160"/>
      <c r="L402" s="6"/>
      <c r="N402" s="7"/>
    </row>
    <row r="403" spans="2:15" s="8" customFormat="1" ht="13.5" outlineLevel="1" collapsed="1" thickBot="1" x14ac:dyDescent="0.25">
      <c r="B403" s="87" t="s">
        <v>997</v>
      </c>
      <c r="C403" s="8" t="s">
        <v>297</v>
      </c>
      <c r="D403" s="75" t="s">
        <v>282</v>
      </c>
      <c r="E403" s="11">
        <v>50</v>
      </c>
      <c r="F403" s="11">
        <v>17</v>
      </c>
      <c r="G403" s="569" t="s">
        <v>998</v>
      </c>
      <c r="H403" s="570"/>
      <c r="I403" s="570"/>
      <c r="J403" s="571"/>
      <c r="K403" s="591"/>
      <c r="L403" s="592"/>
      <c r="M403" s="592"/>
      <c r="N403" s="593"/>
      <c r="O403" s="63" t="s">
        <v>415</v>
      </c>
    </row>
    <row r="404" spans="2:15" s="8" customFormat="1" hidden="1" outlineLevel="2" x14ac:dyDescent="0.2">
      <c r="B404" s="87" t="s">
        <v>997</v>
      </c>
      <c r="C404" s="60" t="s">
        <v>297</v>
      </c>
      <c r="D404" s="13" t="s">
        <v>282</v>
      </c>
      <c r="E404" s="14">
        <v>50</v>
      </c>
      <c r="F404" s="15">
        <v>17</v>
      </c>
      <c r="G404" s="20" t="str">
        <f>"4347"</f>
        <v>4347</v>
      </c>
      <c r="H404" s="20" t="s">
        <v>280</v>
      </c>
      <c r="I404" s="20" t="s">
        <v>68</v>
      </c>
      <c r="J404" s="21" t="s">
        <v>414</v>
      </c>
      <c r="K404" s="172"/>
      <c r="L404" s="126"/>
      <c r="M404" s="142" t="s">
        <v>323</v>
      </c>
      <c r="N404" s="25" t="s">
        <v>68</v>
      </c>
      <c r="O404" s="259" t="s">
        <v>414</v>
      </c>
    </row>
    <row r="405" spans="2:15" s="8" customFormat="1" ht="12" hidden="1" customHeight="1" outlineLevel="2" x14ac:dyDescent="0.2">
      <c r="B405" s="87" t="s">
        <v>997</v>
      </c>
      <c r="C405" s="60" t="s">
        <v>297</v>
      </c>
      <c r="D405" s="13" t="s">
        <v>282</v>
      </c>
      <c r="E405" s="14">
        <v>50</v>
      </c>
      <c r="F405" s="15">
        <v>17</v>
      </c>
      <c r="G405" s="16" t="s">
        <v>156</v>
      </c>
      <c r="H405" s="16" t="s">
        <v>281</v>
      </c>
      <c r="I405" s="16"/>
      <c r="J405" s="17" t="s">
        <v>414</v>
      </c>
      <c r="K405" s="174"/>
      <c r="L405" s="128"/>
      <c r="M405" s="137"/>
      <c r="N405" s="18"/>
      <c r="O405" s="19" t="s">
        <v>415</v>
      </c>
    </row>
    <row r="406" spans="2:15" s="8" customFormat="1" ht="12" hidden="1" customHeight="1" outlineLevel="2" x14ac:dyDescent="0.2">
      <c r="B406" s="87" t="s">
        <v>997</v>
      </c>
      <c r="C406" s="60" t="s">
        <v>297</v>
      </c>
      <c r="D406" s="13" t="s">
        <v>282</v>
      </c>
      <c r="E406" s="14">
        <v>50</v>
      </c>
      <c r="F406" s="15">
        <v>17</v>
      </c>
      <c r="G406" s="20" t="s">
        <v>158</v>
      </c>
      <c r="H406" s="20" t="s">
        <v>159</v>
      </c>
      <c r="I406" s="20" t="s">
        <v>24</v>
      </c>
      <c r="J406" s="21" t="s">
        <v>415</v>
      </c>
      <c r="K406" s="173" t="s">
        <v>405</v>
      </c>
      <c r="L406" s="127" t="s">
        <v>386</v>
      </c>
      <c r="M406" s="143" t="s">
        <v>1058</v>
      </c>
      <c r="N406" s="25" t="s">
        <v>24</v>
      </c>
      <c r="O406" s="260" t="s">
        <v>414</v>
      </c>
    </row>
    <row r="407" spans="2:15" s="8" customFormat="1" ht="72" hidden="1" outlineLevel="2" x14ac:dyDescent="0.2">
      <c r="B407" s="87" t="s">
        <v>997</v>
      </c>
      <c r="C407" s="60" t="s">
        <v>297</v>
      </c>
      <c r="D407" s="13" t="s">
        <v>282</v>
      </c>
      <c r="E407" s="14">
        <v>50</v>
      </c>
      <c r="F407" s="15">
        <v>17</v>
      </c>
      <c r="G407" s="20" t="s">
        <v>160</v>
      </c>
      <c r="H407" s="20" t="s">
        <v>161</v>
      </c>
      <c r="I407" s="20" t="s">
        <v>68</v>
      </c>
      <c r="J407" s="21" t="s">
        <v>415</v>
      </c>
      <c r="K407" s="173" t="s">
        <v>405</v>
      </c>
      <c r="L407" s="127" t="s">
        <v>387</v>
      </c>
      <c r="M407" s="342" t="s">
        <v>990</v>
      </c>
      <c r="N407" s="25" t="s">
        <v>68</v>
      </c>
      <c r="O407" s="260" t="s">
        <v>414</v>
      </c>
    </row>
    <row r="408" spans="2:15" s="8" customFormat="1" ht="12" hidden="1" customHeight="1" outlineLevel="2" x14ac:dyDescent="0.2">
      <c r="B408" s="87" t="s">
        <v>997</v>
      </c>
      <c r="C408" s="60" t="s">
        <v>297</v>
      </c>
      <c r="D408" s="13" t="s">
        <v>282</v>
      </c>
      <c r="E408" s="14">
        <v>50</v>
      </c>
      <c r="F408" s="15">
        <v>17</v>
      </c>
      <c r="G408" s="20" t="s">
        <v>162</v>
      </c>
      <c r="H408" s="20" t="s">
        <v>936</v>
      </c>
      <c r="I408" s="20" t="s">
        <v>109</v>
      </c>
      <c r="J408" s="21" t="s">
        <v>415</v>
      </c>
      <c r="K408" s="184"/>
      <c r="L408" s="130"/>
      <c r="M408" s="145"/>
      <c r="N408" s="26"/>
      <c r="O408" s="28"/>
    </row>
    <row r="409" spans="2:15" s="8" customFormat="1" ht="12" hidden="1" customHeight="1" outlineLevel="2" x14ac:dyDescent="0.2">
      <c r="B409" s="87" t="s">
        <v>997</v>
      </c>
      <c r="C409" s="60" t="s">
        <v>297</v>
      </c>
      <c r="D409" s="13" t="s">
        <v>282</v>
      </c>
      <c r="E409" s="14">
        <v>50</v>
      </c>
      <c r="F409" s="15">
        <v>17</v>
      </c>
      <c r="G409" s="20" t="s">
        <v>163</v>
      </c>
      <c r="H409" s="20" t="s">
        <v>130</v>
      </c>
      <c r="I409" s="20" t="s">
        <v>68</v>
      </c>
      <c r="J409" s="21" t="s">
        <v>415</v>
      </c>
      <c r="K409" s="184"/>
      <c r="L409" s="130"/>
      <c r="M409" s="145"/>
      <c r="N409" s="26"/>
      <c r="O409" s="28"/>
    </row>
    <row r="410" spans="2:15" s="8" customFormat="1" ht="12" hidden="1" customHeight="1" outlineLevel="2" x14ac:dyDescent="0.2">
      <c r="B410" s="87" t="s">
        <v>997</v>
      </c>
      <c r="C410" s="60" t="s">
        <v>297</v>
      </c>
      <c r="D410" s="13" t="s">
        <v>282</v>
      </c>
      <c r="E410" s="14">
        <v>50</v>
      </c>
      <c r="F410" s="15">
        <v>17</v>
      </c>
      <c r="G410" s="16" t="s">
        <v>156</v>
      </c>
      <c r="H410" s="16" t="s">
        <v>281</v>
      </c>
      <c r="I410" s="16"/>
      <c r="J410" s="17" t="s">
        <v>415</v>
      </c>
      <c r="K410" s="174"/>
      <c r="L410" s="128"/>
      <c r="M410" s="137"/>
      <c r="N410" s="18"/>
      <c r="O410" s="19" t="s">
        <v>415</v>
      </c>
    </row>
    <row r="411" spans="2:15" s="8" customFormat="1" ht="12" hidden="1" customHeight="1" outlineLevel="2" x14ac:dyDescent="0.2">
      <c r="B411" s="87" t="s">
        <v>997</v>
      </c>
      <c r="C411" s="60" t="s">
        <v>297</v>
      </c>
      <c r="D411" s="13" t="s">
        <v>282</v>
      </c>
      <c r="E411" s="14">
        <v>50</v>
      </c>
      <c r="F411" s="15">
        <v>17</v>
      </c>
      <c r="G411" s="20" t="s">
        <v>158</v>
      </c>
      <c r="H411" s="20" t="s">
        <v>159</v>
      </c>
      <c r="I411" s="20" t="s">
        <v>24</v>
      </c>
      <c r="J411" s="21" t="s">
        <v>415</v>
      </c>
      <c r="K411" s="173" t="s">
        <v>405</v>
      </c>
      <c r="L411" s="127" t="s">
        <v>877</v>
      </c>
      <c r="M411" s="143" t="s">
        <v>1176</v>
      </c>
      <c r="N411" s="25" t="s">
        <v>24</v>
      </c>
      <c r="O411" s="260" t="s">
        <v>414</v>
      </c>
    </row>
    <row r="412" spans="2:15" s="8" customFormat="1" ht="12" hidden="1" customHeight="1" outlineLevel="2" x14ac:dyDescent="0.2">
      <c r="B412" s="87" t="s">
        <v>997</v>
      </c>
      <c r="C412" s="60" t="s">
        <v>297</v>
      </c>
      <c r="D412" s="13" t="s">
        <v>282</v>
      </c>
      <c r="E412" s="14">
        <v>50</v>
      </c>
      <c r="F412" s="15">
        <v>17</v>
      </c>
      <c r="G412" s="20" t="s">
        <v>160</v>
      </c>
      <c r="H412" s="20" t="s">
        <v>161</v>
      </c>
      <c r="I412" s="20" t="s">
        <v>68</v>
      </c>
      <c r="J412" s="21" t="s">
        <v>415</v>
      </c>
      <c r="K412" s="173"/>
      <c r="L412" s="129"/>
      <c r="M412" s="143" t="s">
        <v>743</v>
      </c>
      <c r="N412" s="25" t="s">
        <v>68</v>
      </c>
      <c r="O412" s="260" t="s">
        <v>414</v>
      </c>
    </row>
    <row r="413" spans="2:15" s="8" customFormat="1" ht="12" hidden="1" customHeight="1" outlineLevel="2" x14ac:dyDescent="0.2">
      <c r="B413" s="87" t="s">
        <v>997</v>
      </c>
      <c r="C413" s="60" t="s">
        <v>297</v>
      </c>
      <c r="D413" s="13" t="s">
        <v>282</v>
      </c>
      <c r="E413" s="14">
        <v>50</v>
      </c>
      <c r="F413" s="15">
        <v>17</v>
      </c>
      <c r="G413" s="20" t="s">
        <v>162</v>
      </c>
      <c r="H413" s="20" t="s">
        <v>936</v>
      </c>
      <c r="I413" s="20" t="s">
        <v>109</v>
      </c>
      <c r="J413" s="21" t="s">
        <v>415</v>
      </c>
      <c r="K413" s="184"/>
      <c r="L413" s="130"/>
      <c r="M413" s="145"/>
      <c r="N413" s="26"/>
      <c r="O413" s="28"/>
    </row>
    <row r="414" spans="2:15" s="8" customFormat="1" ht="12" hidden="1" customHeight="1" outlineLevel="2" x14ac:dyDescent="0.2">
      <c r="B414" s="87" t="s">
        <v>997</v>
      </c>
      <c r="C414" s="60" t="s">
        <v>297</v>
      </c>
      <c r="D414" s="13" t="s">
        <v>282</v>
      </c>
      <c r="E414" s="14">
        <v>50</v>
      </c>
      <c r="F414" s="15">
        <v>17</v>
      </c>
      <c r="G414" s="20" t="s">
        <v>163</v>
      </c>
      <c r="H414" s="20" t="s">
        <v>130</v>
      </c>
      <c r="I414" s="20" t="s">
        <v>68</v>
      </c>
      <c r="J414" s="21" t="s">
        <v>415</v>
      </c>
      <c r="K414" s="184"/>
      <c r="L414" s="130"/>
      <c r="M414" s="145"/>
      <c r="N414" s="26"/>
      <c r="O414" s="28"/>
    </row>
    <row r="415" spans="2:15" s="8" customFormat="1" ht="12" hidden="1" customHeight="1" outlineLevel="2" x14ac:dyDescent="0.2">
      <c r="B415" s="87" t="s">
        <v>997</v>
      </c>
      <c r="C415" s="60" t="s">
        <v>297</v>
      </c>
      <c r="D415" s="13" t="s">
        <v>282</v>
      </c>
      <c r="E415" s="14">
        <v>50</v>
      </c>
      <c r="F415" s="15">
        <v>17</v>
      </c>
      <c r="G415" s="16" t="s">
        <v>156</v>
      </c>
      <c r="H415" s="16" t="s">
        <v>281</v>
      </c>
      <c r="I415" s="16"/>
      <c r="J415" s="17" t="s">
        <v>415</v>
      </c>
      <c r="K415" s="174"/>
      <c r="L415" s="128"/>
      <c r="M415" s="137"/>
      <c r="N415" s="18"/>
      <c r="O415" s="19" t="s">
        <v>415</v>
      </c>
    </row>
    <row r="416" spans="2:15" s="8" customFormat="1" ht="12" hidden="1" customHeight="1" outlineLevel="2" x14ac:dyDescent="0.2">
      <c r="B416" s="87" t="s">
        <v>997</v>
      </c>
      <c r="C416" s="60" t="s">
        <v>297</v>
      </c>
      <c r="D416" s="13" t="s">
        <v>282</v>
      </c>
      <c r="E416" s="14">
        <v>50</v>
      </c>
      <c r="F416" s="15">
        <v>17</v>
      </c>
      <c r="G416" s="20" t="s">
        <v>158</v>
      </c>
      <c r="H416" s="20" t="s">
        <v>159</v>
      </c>
      <c r="I416" s="20" t="s">
        <v>24</v>
      </c>
      <c r="J416" s="21" t="s">
        <v>415</v>
      </c>
      <c r="K416" s="173" t="s">
        <v>405</v>
      </c>
      <c r="L416" s="127" t="s">
        <v>878</v>
      </c>
      <c r="M416" s="143" t="s">
        <v>1175</v>
      </c>
      <c r="N416" s="25" t="s">
        <v>24</v>
      </c>
      <c r="O416" s="260" t="s">
        <v>414</v>
      </c>
    </row>
    <row r="417" spans="2:15" s="8" customFormat="1" ht="12" hidden="1" customHeight="1" outlineLevel="2" x14ac:dyDescent="0.2">
      <c r="B417" s="87" t="s">
        <v>997</v>
      </c>
      <c r="C417" s="60" t="s">
        <v>297</v>
      </c>
      <c r="D417" s="13" t="s">
        <v>282</v>
      </c>
      <c r="E417" s="14">
        <v>50</v>
      </c>
      <c r="F417" s="15">
        <v>17</v>
      </c>
      <c r="G417" s="20" t="s">
        <v>160</v>
      </c>
      <c r="H417" s="20" t="s">
        <v>161</v>
      </c>
      <c r="I417" s="20" t="s">
        <v>68</v>
      </c>
      <c r="J417" s="21" t="s">
        <v>415</v>
      </c>
      <c r="K417" s="173"/>
      <c r="L417" s="129"/>
      <c r="M417" s="143" t="s">
        <v>744</v>
      </c>
      <c r="N417" s="25" t="s">
        <v>68</v>
      </c>
      <c r="O417" s="260" t="s">
        <v>414</v>
      </c>
    </row>
    <row r="418" spans="2:15" s="8" customFormat="1" ht="12" hidden="1" customHeight="1" outlineLevel="2" x14ac:dyDescent="0.2">
      <c r="B418" s="87" t="s">
        <v>997</v>
      </c>
      <c r="C418" s="60" t="s">
        <v>297</v>
      </c>
      <c r="D418" s="13" t="s">
        <v>282</v>
      </c>
      <c r="E418" s="14">
        <v>50</v>
      </c>
      <c r="F418" s="15">
        <v>17</v>
      </c>
      <c r="G418" s="20" t="s">
        <v>162</v>
      </c>
      <c r="H418" s="20" t="s">
        <v>936</v>
      </c>
      <c r="I418" s="20" t="s">
        <v>109</v>
      </c>
      <c r="J418" s="21" t="s">
        <v>415</v>
      </c>
      <c r="K418" s="184"/>
      <c r="L418" s="130"/>
      <c r="M418" s="145"/>
      <c r="N418" s="26"/>
      <c r="O418" s="28"/>
    </row>
    <row r="419" spans="2:15" s="8" customFormat="1" ht="12" hidden="1" customHeight="1" outlineLevel="2" x14ac:dyDescent="0.2">
      <c r="B419" s="87" t="s">
        <v>997</v>
      </c>
      <c r="C419" s="60" t="s">
        <v>297</v>
      </c>
      <c r="D419" s="13" t="s">
        <v>282</v>
      </c>
      <c r="E419" s="14">
        <v>50</v>
      </c>
      <c r="F419" s="15">
        <v>17</v>
      </c>
      <c r="G419" s="20" t="s">
        <v>163</v>
      </c>
      <c r="H419" s="20" t="s">
        <v>130</v>
      </c>
      <c r="I419" s="20" t="s">
        <v>68</v>
      </c>
      <c r="J419" s="21" t="s">
        <v>415</v>
      </c>
      <c r="K419" s="184"/>
      <c r="L419" s="130"/>
      <c r="M419" s="145"/>
      <c r="N419" s="26"/>
      <c r="O419" s="28"/>
    </row>
    <row r="420" spans="2:15" s="8" customFormat="1" ht="12" hidden="1" customHeight="1" outlineLevel="2" x14ac:dyDescent="0.2">
      <c r="B420" s="87" t="s">
        <v>997</v>
      </c>
      <c r="C420" s="60" t="s">
        <v>297</v>
      </c>
      <c r="D420" s="13" t="s">
        <v>282</v>
      </c>
      <c r="E420" s="14">
        <v>50</v>
      </c>
      <c r="F420" s="15">
        <v>17</v>
      </c>
      <c r="G420" s="16" t="s">
        <v>156</v>
      </c>
      <c r="H420" s="16" t="s">
        <v>281</v>
      </c>
      <c r="I420" s="16"/>
      <c r="J420" s="17" t="s">
        <v>415</v>
      </c>
      <c r="K420" s="174"/>
      <c r="L420" s="128"/>
      <c r="M420" s="137"/>
      <c r="N420" s="18"/>
      <c r="O420" s="19" t="s">
        <v>415</v>
      </c>
    </row>
    <row r="421" spans="2:15" s="8" customFormat="1" ht="12" hidden="1" customHeight="1" outlineLevel="2" x14ac:dyDescent="0.2">
      <c r="B421" s="87" t="s">
        <v>997</v>
      </c>
      <c r="C421" s="60" t="s">
        <v>297</v>
      </c>
      <c r="D421" s="13" t="s">
        <v>282</v>
      </c>
      <c r="E421" s="14">
        <v>50</v>
      </c>
      <c r="F421" s="15">
        <v>17</v>
      </c>
      <c r="G421" s="20" t="s">
        <v>158</v>
      </c>
      <c r="H421" s="20" t="s">
        <v>159</v>
      </c>
      <c r="I421" s="20" t="s">
        <v>24</v>
      </c>
      <c r="J421" s="21" t="s">
        <v>415</v>
      </c>
      <c r="K421" s="173" t="s">
        <v>405</v>
      </c>
      <c r="L421" s="127" t="s">
        <v>879</v>
      </c>
      <c r="M421" s="143" t="s">
        <v>1177</v>
      </c>
      <c r="N421" s="25" t="s">
        <v>24</v>
      </c>
      <c r="O421" s="260" t="s">
        <v>414</v>
      </c>
    </row>
    <row r="422" spans="2:15" s="8" customFormat="1" ht="12" hidden="1" customHeight="1" outlineLevel="2" x14ac:dyDescent="0.2">
      <c r="B422" s="87" t="s">
        <v>997</v>
      </c>
      <c r="C422" s="60" t="s">
        <v>297</v>
      </c>
      <c r="D422" s="13" t="s">
        <v>282</v>
      </c>
      <c r="E422" s="14">
        <v>50</v>
      </c>
      <c r="F422" s="15">
        <v>17</v>
      </c>
      <c r="G422" s="20" t="s">
        <v>160</v>
      </c>
      <c r="H422" s="20" t="s">
        <v>161</v>
      </c>
      <c r="I422" s="20" t="s">
        <v>68</v>
      </c>
      <c r="J422" s="21" t="s">
        <v>415</v>
      </c>
      <c r="K422" s="173"/>
      <c r="L422" s="129"/>
      <c r="M422" s="143" t="s">
        <v>745</v>
      </c>
      <c r="N422" s="25" t="s">
        <v>68</v>
      </c>
      <c r="O422" s="260" t="s">
        <v>414</v>
      </c>
    </row>
    <row r="423" spans="2:15" s="8" customFormat="1" ht="12" hidden="1" customHeight="1" outlineLevel="2" x14ac:dyDescent="0.2">
      <c r="B423" s="87" t="s">
        <v>997</v>
      </c>
      <c r="C423" s="60" t="s">
        <v>297</v>
      </c>
      <c r="D423" s="13" t="s">
        <v>282</v>
      </c>
      <c r="E423" s="14">
        <v>50</v>
      </c>
      <c r="F423" s="15">
        <v>17</v>
      </c>
      <c r="G423" s="20" t="s">
        <v>162</v>
      </c>
      <c r="H423" s="20" t="s">
        <v>936</v>
      </c>
      <c r="I423" s="20" t="s">
        <v>109</v>
      </c>
      <c r="J423" s="21" t="s">
        <v>415</v>
      </c>
      <c r="K423" s="184"/>
      <c r="L423" s="130"/>
      <c r="M423" s="145"/>
      <c r="N423" s="26"/>
      <c r="O423" s="28"/>
    </row>
    <row r="424" spans="2:15" s="8" customFormat="1" ht="12" hidden="1" customHeight="1" outlineLevel="2" x14ac:dyDescent="0.2">
      <c r="B424" s="87" t="s">
        <v>997</v>
      </c>
      <c r="C424" s="60" t="s">
        <v>297</v>
      </c>
      <c r="D424" s="13" t="s">
        <v>282</v>
      </c>
      <c r="E424" s="14">
        <v>50</v>
      </c>
      <c r="F424" s="15">
        <v>17</v>
      </c>
      <c r="G424" s="20" t="s">
        <v>163</v>
      </c>
      <c r="H424" s="20" t="s">
        <v>130</v>
      </c>
      <c r="I424" s="20" t="s">
        <v>68</v>
      </c>
      <c r="J424" s="21" t="s">
        <v>415</v>
      </c>
      <c r="K424" s="184"/>
      <c r="L424" s="130"/>
      <c r="M424" s="145"/>
      <c r="N424" s="26"/>
      <c r="O424" s="28"/>
    </row>
    <row r="425" spans="2:15" s="8" customFormat="1" ht="12" hidden="1" customHeight="1" outlineLevel="2" x14ac:dyDescent="0.2">
      <c r="B425" s="87" t="s">
        <v>997</v>
      </c>
      <c r="C425" s="60" t="s">
        <v>297</v>
      </c>
      <c r="D425" s="13" t="s">
        <v>282</v>
      </c>
      <c r="E425" s="14">
        <v>50</v>
      </c>
      <c r="F425" s="15">
        <v>17</v>
      </c>
      <c r="G425" s="16" t="s">
        <v>156</v>
      </c>
      <c r="H425" s="16" t="s">
        <v>281</v>
      </c>
      <c r="I425" s="16"/>
      <c r="J425" s="17" t="s">
        <v>415</v>
      </c>
      <c r="K425" s="183"/>
      <c r="L425" s="132"/>
      <c r="M425" s="146"/>
      <c r="N425" s="494"/>
      <c r="O425" s="32"/>
    </row>
    <row r="426" spans="2:15" s="8" customFormat="1" ht="12" hidden="1" customHeight="1" outlineLevel="2" x14ac:dyDescent="0.2">
      <c r="B426" s="87" t="s">
        <v>997</v>
      </c>
      <c r="C426" s="60" t="s">
        <v>297</v>
      </c>
      <c r="D426" s="13" t="s">
        <v>282</v>
      </c>
      <c r="E426" s="14">
        <v>50</v>
      </c>
      <c r="F426" s="15">
        <v>17</v>
      </c>
      <c r="G426" s="20" t="s">
        <v>158</v>
      </c>
      <c r="H426" s="20" t="s">
        <v>159</v>
      </c>
      <c r="I426" s="20" t="s">
        <v>24</v>
      </c>
      <c r="J426" s="21" t="s">
        <v>415</v>
      </c>
      <c r="K426" s="184"/>
      <c r="L426" s="325"/>
      <c r="M426" s="145"/>
      <c r="N426" s="26"/>
      <c r="O426" s="289"/>
    </row>
    <row r="427" spans="2:15" s="8" customFormat="1" ht="12" hidden="1" customHeight="1" outlineLevel="2" x14ac:dyDescent="0.2">
      <c r="B427" s="87" t="s">
        <v>997</v>
      </c>
      <c r="C427" s="60" t="s">
        <v>297</v>
      </c>
      <c r="D427" s="13" t="s">
        <v>282</v>
      </c>
      <c r="E427" s="14">
        <v>50</v>
      </c>
      <c r="F427" s="15">
        <v>17</v>
      </c>
      <c r="G427" s="20" t="s">
        <v>160</v>
      </c>
      <c r="H427" s="20" t="s">
        <v>161</v>
      </c>
      <c r="I427" s="20" t="s">
        <v>68</v>
      </c>
      <c r="J427" s="21" t="s">
        <v>415</v>
      </c>
      <c r="K427" s="184"/>
      <c r="L427" s="130"/>
      <c r="M427" s="145"/>
      <c r="N427" s="26"/>
      <c r="O427" s="289"/>
    </row>
    <row r="428" spans="2:15" s="8" customFormat="1" ht="12" hidden="1" customHeight="1" outlineLevel="2" x14ac:dyDescent="0.2">
      <c r="B428" s="87" t="s">
        <v>997</v>
      </c>
      <c r="C428" s="60" t="s">
        <v>297</v>
      </c>
      <c r="D428" s="13" t="s">
        <v>282</v>
      </c>
      <c r="E428" s="14">
        <v>50</v>
      </c>
      <c r="F428" s="15">
        <v>17</v>
      </c>
      <c r="G428" s="20" t="s">
        <v>162</v>
      </c>
      <c r="H428" s="20" t="s">
        <v>936</v>
      </c>
      <c r="I428" s="20" t="s">
        <v>109</v>
      </c>
      <c r="J428" s="21" t="s">
        <v>415</v>
      </c>
      <c r="K428" s="184"/>
      <c r="L428" s="130"/>
      <c r="M428" s="145"/>
      <c r="N428" s="26"/>
      <c r="O428" s="28"/>
    </row>
    <row r="429" spans="2:15" s="8" customFormat="1" ht="12.75" hidden="1" customHeight="1" outlineLevel="2" thickBot="1" x14ac:dyDescent="0.25">
      <c r="B429" s="87" t="s">
        <v>997</v>
      </c>
      <c r="C429" s="60" t="s">
        <v>297</v>
      </c>
      <c r="D429" s="33" t="s">
        <v>282</v>
      </c>
      <c r="E429" s="34">
        <v>50</v>
      </c>
      <c r="F429" s="35">
        <v>17</v>
      </c>
      <c r="G429" s="44" t="s">
        <v>163</v>
      </c>
      <c r="H429" s="44" t="s">
        <v>130</v>
      </c>
      <c r="I429" s="44" t="s">
        <v>68</v>
      </c>
      <c r="J429" s="45" t="s">
        <v>415</v>
      </c>
      <c r="K429" s="187"/>
      <c r="L429" s="188"/>
      <c r="M429" s="155"/>
      <c r="N429" s="341"/>
      <c r="O429" s="46"/>
    </row>
    <row r="430" spans="2:15" ht="13.5" hidden="1" outlineLevel="2" thickBot="1" x14ac:dyDescent="0.25">
      <c r="B430" s="87" t="s">
        <v>997</v>
      </c>
      <c r="C430" s="60" t="s">
        <v>297</v>
      </c>
      <c r="K430" s="180"/>
    </row>
    <row r="431" spans="2:15" s="8" customFormat="1" ht="13.5" outlineLevel="1" collapsed="1" thickBot="1" x14ac:dyDescent="0.25">
      <c r="B431" s="87" t="s">
        <v>997</v>
      </c>
      <c r="C431" s="8" t="s">
        <v>994</v>
      </c>
      <c r="D431" s="75" t="s">
        <v>729</v>
      </c>
      <c r="E431" s="11">
        <v>50</v>
      </c>
      <c r="F431" s="11">
        <v>17</v>
      </c>
      <c r="G431" s="569" t="s">
        <v>731</v>
      </c>
      <c r="H431" s="570"/>
      <c r="I431" s="570"/>
      <c r="J431" s="571"/>
      <c r="K431" s="597" t="s">
        <v>1461</v>
      </c>
      <c r="L431" s="598"/>
      <c r="M431" s="598"/>
      <c r="N431" s="599"/>
      <c r="O431" s="444" t="s">
        <v>69</v>
      </c>
    </row>
    <row r="432" spans="2:15" s="8" customFormat="1" hidden="1" outlineLevel="2" x14ac:dyDescent="0.2">
      <c r="B432" s="87" t="s">
        <v>997</v>
      </c>
      <c r="C432" s="60" t="s">
        <v>994</v>
      </c>
      <c r="D432" s="13" t="s">
        <v>729</v>
      </c>
      <c r="E432" s="14">
        <v>50</v>
      </c>
      <c r="F432" s="15">
        <v>17</v>
      </c>
      <c r="G432" s="20" t="str">
        <f>"4347"</f>
        <v>4347</v>
      </c>
      <c r="H432" s="20" t="s">
        <v>280</v>
      </c>
      <c r="I432" s="20" t="s">
        <v>68</v>
      </c>
      <c r="J432" s="21" t="s">
        <v>414</v>
      </c>
      <c r="K432" s="172"/>
      <c r="L432" s="126"/>
      <c r="M432" s="142" t="s">
        <v>730</v>
      </c>
      <c r="N432" s="25" t="s">
        <v>68</v>
      </c>
      <c r="O432" s="259" t="s">
        <v>414</v>
      </c>
    </row>
    <row r="433" spans="2:15" s="8" customFormat="1" ht="12" hidden="1" customHeight="1" outlineLevel="2" x14ac:dyDescent="0.2">
      <c r="B433" s="87" t="s">
        <v>997</v>
      </c>
      <c r="C433" s="60" t="s">
        <v>994</v>
      </c>
      <c r="D433" s="13" t="s">
        <v>729</v>
      </c>
      <c r="E433" s="14">
        <v>50</v>
      </c>
      <c r="F433" s="15">
        <v>17</v>
      </c>
      <c r="G433" s="16" t="s">
        <v>156</v>
      </c>
      <c r="H433" s="16" t="s">
        <v>281</v>
      </c>
      <c r="I433" s="16"/>
      <c r="J433" s="17" t="s">
        <v>414</v>
      </c>
      <c r="K433" s="174"/>
      <c r="L433" s="128"/>
      <c r="M433" s="137"/>
      <c r="N433" s="18"/>
      <c r="O433" s="263" t="s">
        <v>414</v>
      </c>
    </row>
    <row r="434" spans="2:15" s="8" customFormat="1" ht="48" hidden="1" outlineLevel="2" x14ac:dyDescent="0.2">
      <c r="B434" s="87" t="s">
        <v>997</v>
      </c>
      <c r="C434" s="60" t="s">
        <v>994</v>
      </c>
      <c r="D434" s="13" t="s">
        <v>729</v>
      </c>
      <c r="E434" s="14">
        <v>50</v>
      </c>
      <c r="F434" s="15">
        <v>17</v>
      </c>
      <c r="G434" s="20" t="s">
        <v>158</v>
      </c>
      <c r="H434" s="20" t="s">
        <v>159</v>
      </c>
      <c r="I434" s="20" t="s">
        <v>24</v>
      </c>
      <c r="J434" s="21" t="s">
        <v>415</v>
      </c>
      <c r="K434" s="173" t="s">
        <v>405</v>
      </c>
      <c r="L434" s="127" t="s">
        <v>864</v>
      </c>
      <c r="M434" s="342" t="s">
        <v>1066</v>
      </c>
      <c r="N434" s="25" t="s">
        <v>24</v>
      </c>
      <c r="O434" s="260" t="s">
        <v>414</v>
      </c>
    </row>
    <row r="435" spans="2:15" s="8" customFormat="1" hidden="1" outlineLevel="2" x14ac:dyDescent="0.2">
      <c r="B435" s="87" t="s">
        <v>997</v>
      </c>
      <c r="C435" s="60" t="s">
        <v>994</v>
      </c>
      <c r="D435" s="13" t="s">
        <v>729</v>
      </c>
      <c r="E435" s="14">
        <v>50</v>
      </c>
      <c r="F435" s="15">
        <v>17</v>
      </c>
      <c r="G435" s="20" t="s">
        <v>160</v>
      </c>
      <c r="H435" s="20" t="s">
        <v>161</v>
      </c>
      <c r="I435" s="20" t="s">
        <v>68</v>
      </c>
      <c r="J435" s="21" t="s">
        <v>415</v>
      </c>
      <c r="K435" s="184"/>
      <c r="L435" s="325"/>
      <c r="M435" s="149"/>
      <c r="N435" s="26"/>
      <c r="O435" s="289"/>
    </row>
    <row r="436" spans="2:15" s="8" customFormat="1" ht="12" hidden="1" customHeight="1" outlineLevel="2" x14ac:dyDescent="0.2">
      <c r="B436" s="87" t="s">
        <v>997</v>
      </c>
      <c r="C436" s="60" t="s">
        <v>994</v>
      </c>
      <c r="D436" s="13" t="s">
        <v>729</v>
      </c>
      <c r="E436" s="14">
        <v>50</v>
      </c>
      <c r="F436" s="15">
        <v>17</v>
      </c>
      <c r="G436" s="20" t="s">
        <v>162</v>
      </c>
      <c r="H436" s="20" t="s">
        <v>936</v>
      </c>
      <c r="I436" s="20" t="s">
        <v>109</v>
      </c>
      <c r="J436" s="21" t="s">
        <v>415</v>
      </c>
      <c r="K436" s="184"/>
      <c r="L436" s="130"/>
      <c r="M436" s="145"/>
      <c r="N436" s="26"/>
      <c r="O436" s="28"/>
    </row>
    <row r="437" spans="2:15" s="8" customFormat="1" ht="12" hidden="1" customHeight="1" outlineLevel="2" x14ac:dyDescent="0.2">
      <c r="B437" s="87" t="s">
        <v>997</v>
      </c>
      <c r="C437" s="60" t="s">
        <v>994</v>
      </c>
      <c r="D437" s="13" t="s">
        <v>729</v>
      </c>
      <c r="E437" s="14">
        <v>50</v>
      </c>
      <c r="F437" s="15">
        <v>17</v>
      </c>
      <c r="G437" s="20" t="s">
        <v>163</v>
      </c>
      <c r="H437" s="20" t="s">
        <v>130</v>
      </c>
      <c r="I437" s="20" t="s">
        <v>68</v>
      </c>
      <c r="J437" s="21" t="s">
        <v>415</v>
      </c>
      <c r="K437" s="184"/>
      <c r="L437" s="130"/>
      <c r="M437" s="145"/>
      <c r="N437" s="26"/>
      <c r="O437" s="28"/>
    </row>
    <row r="438" spans="2:15" s="8" customFormat="1" ht="12" hidden="1" customHeight="1" outlineLevel="2" x14ac:dyDescent="0.2">
      <c r="B438" s="87" t="s">
        <v>997</v>
      </c>
      <c r="C438" s="60" t="s">
        <v>994</v>
      </c>
      <c r="D438" s="13" t="s">
        <v>729</v>
      </c>
      <c r="E438" s="14">
        <v>50</v>
      </c>
      <c r="F438" s="15">
        <v>17</v>
      </c>
      <c r="G438" s="16" t="s">
        <v>156</v>
      </c>
      <c r="H438" s="16" t="s">
        <v>281</v>
      </c>
      <c r="I438" s="16"/>
      <c r="J438" s="17" t="s">
        <v>415</v>
      </c>
      <c r="K438" s="183"/>
      <c r="L438" s="132"/>
      <c r="M438" s="146"/>
      <c r="N438" s="494"/>
      <c r="O438" s="32"/>
    </row>
    <row r="439" spans="2:15" s="8" customFormat="1" ht="12" hidden="1" customHeight="1" outlineLevel="2" x14ac:dyDescent="0.2">
      <c r="B439" s="87" t="s">
        <v>997</v>
      </c>
      <c r="C439" s="60" t="s">
        <v>994</v>
      </c>
      <c r="D439" s="13" t="s">
        <v>729</v>
      </c>
      <c r="E439" s="14">
        <v>50</v>
      </c>
      <c r="F439" s="15">
        <v>17</v>
      </c>
      <c r="G439" s="20" t="s">
        <v>158</v>
      </c>
      <c r="H439" s="20" t="s">
        <v>159</v>
      </c>
      <c r="I439" s="20" t="s">
        <v>24</v>
      </c>
      <c r="J439" s="21" t="s">
        <v>415</v>
      </c>
      <c r="K439" s="184"/>
      <c r="L439" s="130"/>
      <c r="M439" s="145"/>
      <c r="N439" s="26"/>
      <c r="O439" s="28"/>
    </row>
    <row r="440" spans="2:15" s="8" customFormat="1" ht="12" hidden="1" customHeight="1" outlineLevel="2" x14ac:dyDescent="0.2">
      <c r="B440" s="87" t="s">
        <v>997</v>
      </c>
      <c r="C440" s="60" t="s">
        <v>994</v>
      </c>
      <c r="D440" s="13" t="s">
        <v>729</v>
      </c>
      <c r="E440" s="14">
        <v>50</v>
      </c>
      <c r="F440" s="15">
        <v>17</v>
      </c>
      <c r="G440" s="20" t="s">
        <v>160</v>
      </c>
      <c r="H440" s="20" t="s">
        <v>161</v>
      </c>
      <c r="I440" s="20" t="s">
        <v>68</v>
      </c>
      <c r="J440" s="21" t="s">
        <v>415</v>
      </c>
      <c r="K440" s="184"/>
      <c r="L440" s="130"/>
      <c r="M440" s="145"/>
      <c r="N440" s="26"/>
      <c r="O440" s="28"/>
    </row>
    <row r="441" spans="2:15" s="8" customFormat="1" ht="12" hidden="1" customHeight="1" outlineLevel="2" x14ac:dyDescent="0.2">
      <c r="B441" s="87" t="s">
        <v>997</v>
      </c>
      <c r="C441" s="60" t="s">
        <v>994</v>
      </c>
      <c r="D441" s="13" t="s">
        <v>729</v>
      </c>
      <c r="E441" s="14">
        <v>50</v>
      </c>
      <c r="F441" s="15">
        <v>17</v>
      </c>
      <c r="G441" s="20" t="s">
        <v>162</v>
      </c>
      <c r="H441" s="20" t="s">
        <v>936</v>
      </c>
      <c r="I441" s="20" t="s">
        <v>109</v>
      </c>
      <c r="J441" s="21" t="s">
        <v>415</v>
      </c>
      <c r="K441" s="184"/>
      <c r="L441" s="130"/>
      <c r="M441" s="145"/>
      <c r="N441" s="26"/>
      <c r="O441" s="28"/>
    </row>
    <row r="442" spans="2:15" s="8" customFormat="1" ht="12" hidden="1" customHeight="1" outlineLevel="2" x14ac:dyDescent="0.2">
      <c r="B442" s="87" t="s">
        <v>997</v>
      </c>
      <c r="C442" s="60" t="s">
        <v>994</v>
      </c>
      <c r="D442" s="13" t="s">
        <v>729</v>
      </c>
      <c r="E442" s="14">
        <v>50</v>
      </c>
      <c r="F442" s="15">
        <v>17</v>
      </c>
      <c r="G442" s="20" t="s">
        <v>163</v>
      </c>
      <c r="H442" s="20" t="s">
        <v>130</v>
      </c>
      <c r="I442" s="20" t="s">
        <v>68</v>
      </c>
      <c r="J442" s="21" t="s">
        <v>415</v>
      </c>
      <c r="K442" s="184"/>
      <c r="L442" s="130"/>
      <c r="M442" s="145"/>
      <c r="N442" s="26"/>
      <c r="O442" s="28"/>
    </row>
    <row r="443" spans="2:15" s="8" customFormat="1" ht="12" hidden="1" customHeight="1" outlineLevel="2" x14ac:dyDescent="0.2">
      <c r="B443" s="87" t="s">
        <v>997</v>
      </c>
      <c r="C443" s="60" t="s">
        <v>994</v>
      </c>
      <c r="D443" s="13" t="s">
        <v>729</v>
      </c>
      <c r="E443" s="14">
        <v>50</v>
      </c>
      <c r="F443" s="15">
        <v>17</v>
      </c>
      <c r="G443" s="16" t="s">
        <v>156</v>
      </c>
      <c r="H443" s="16" t="s">
        <v>281</v>
      </c>
      <c r="I443" s="16"/>
      <c r="J443" s="17" t="s">
        <v>415</v>
      </c>
      <c r="K443" s="183"/>
      <c r="L443" s="132"/>
      <c r="M443" s="146"/>
      <c r="N443" s="494"/>
      <c r="O443" s="32"/>
    </row>
    <row r="444" spans="2:15" s="8" customFormat="1" ht="12" hidden="1" customHeight="1" outlineLevel="2" x14ac:dyDescent="0.2">
      <c r="B444" s="87" t="s">
        <v>997</v>
      </c>
      <c r="C444" s="60" t="s">
        <v>994</v>
      </c>
      <c r="D444" s="13" t="s">
        <v>729</v>
      </c>
      <c r="E444" s="14">
        <v>50</v>
      </c>
      <c r="F444" s="15">
        <v>17</v>
      </c>
      <c r="G444" s="20" t="s">
        <v>158</v>
      </c>
      <c r="H444" s="20" t="s">
        <v>159</v>
      </c>
      <c r="I444" s="20" t="s">
        <v>24</v>
      </c>
      <c r="J444" s="21" t="s">
        <v>415</v>
      </c>
      <c r="K444" s="184"/>
      <c r="L444" s="130"/>
      <c r="M444" s="145"/>
      <c r="N444" s="26"/>
      <c r="O444" s="28"/>
    </row>
    <row r="445" spans="2:15" s="8" customFormat="1" ht="12" hidden="1" customHeight="1" outlineLevel="2" x14ac:dyDescent="0.2">
      <c r="B445" s="87" t="s">
        <v>997</v>
      </c>
      <c r="C445" s="60" t="s">
        <v>994</v>
      </c>
      <c r="D445" s="13" t="s">
        <v>729</v>
      </c>
      <c r="E445" s="14">
        <v>50</v>
      </c>
      <c r="F445" s="15">
        <v>17</v>
      </c>
      <c r="G445" s="20" t="s">
        <v>160</v>
      </c>
      <c r="H445" s="20" t="s">
        <v>161</v>
      </c>
      <c r="I445" s="20" t="s">
        <v>68</v>
      </c>
      <c r="J445" s="21" t="s">
        <v>415</v>
      </c>
      <c r="K445" s="184"/>
      <c r="L445" s="130"/>
      <c r="M445" s="145"/>
      <c r="N445" s="26"/>
      <c r="O445" s="28"/>
    </row>
    <row r="446" spans="2:15" s="8" customFormat="1" ht="12" hidden="1" customHeight="1" outlineLevel="2" x14ac:dyDescent="0.2">
      <c r="B446" s="87" t="s">
        <v>997</v>
      </c>
      <c r="C446" s="60" t="s">
        <v>994</v>
      </c>
      <c r="D446" s="13" t="s">
        <v>729</v>
      </c>
      <c r="E446" s="14">
        <v>50</v>
      </c>
      <c r="F446" s="15">
        <v>17</v>
      </c>
      <c r="G446" s="20" t="s">
        <v>162</v>
      </c>
      <c r="H446" s="20" t="s">
        <v>936</v>
      </c>
      <c r="I446" s="20" t="s">
        <v>109</v>
      </c>
      <c r="J446" s="21" t="s">
        <v>415</v>
      </c>
      <c r="K446" s="184"/>
      <c r="L446" s="130"/>
      <c r="M446" s="145"/>
      <c r="N446" s="26"/>
      <c r="O446" s="28"/>
    </row>
    <row r="447" spans="2:15" s="8" customFormat="1" ht="12" hidden="1" customHeight="1" outlineLevel="2" x14ac:dyDescent="0.2">
      <c r="B447" s="87" t="s">
        <v>997</v>
      </c>
      <c r="C447" s="60" t="s">
        <v>994</v>
      </c>
      <c r="D447" s="13" t="s">
        <v>729</v>
      </c>
      <c r="E447" s="14">
        <v>50</v>
      </c>
      <c r="F447" s="15">
        <v>17</v>
      </c>
      <c r="G447" s="20" t="s">
        <v>163</v>
      </c>
      <c r="H447" s="20" t="s">
        <v>130</v>
      </c>
      <c r="I447" s="20" t="s">
        <v>68</v>
      </c>
      <c r="J447" s="21" t="s">
        <v>415</v>
      </c>
      <c r="K447" s="184"/>
      <c r="L447" s="130"/>
      <c r="M447" s="145"/>
      <c r="N447" s="26"/>
      <c r="O447" s="28"/>
    </row>
    <row r="448" spans="2:15" s="8" customFormat="1" ht="12" hidden="1" customHeight="1" outlineLevel="2" x14ac:dyDescent="0.2">
      <c r="B448" s="87" t="s">
        <v>997</v>
      </c>
      <c r="C448" s="60" t="s">
        <v>994</v>
      </c>
      <c r="D448" s="13" t="s">
        <v>729</v>
      </c>
      <c r="E448" s="14">
        <v>50</v>
      </c>
      <c r="F448" s="15">
        <v>17</v>
      </c>
      <c r="G448" s="16" t="s">
        <v>156</v>
      </c>
      <c r="H448" s="16" t="s">
        <v>281</v>
      </c>
      <c r="I448" s="16"/>
      <c r="J448" s="17" t="s">
        <v>415</v>
      </c>
      <c r="K448" s="183"/>
      <c r="L448" s="132"/>
      <c r="M448" s="146"/>
      <c r="N448" s="494"/>
      <c r="O448" s="32"/>
    </row>
    <row r="449" spans="2:15" s="8" customFormat="1" ht="12" hidden="1" customHeight="1" outlineLevel="2" x14ac:dyDescent="0.2">
      <c r="B449" s="87" t="s">
        <v>997</v>
      </c>
      <c r="C449" s="60" t="s">
        <v>994</v>
      </c>
      <c r="D449" s="13" t="s">
        <v>729</v>
      </c>
      <c r="E449" s="14">
        <v>50</v>
      </c>
      <c r="F449" s="15">
        <v>17</v>
      </c>
      <c r="G449" s="20" t="s">
        <v>158</v>
      </c>
      <c r="H449" s="20" t="s">
        <v>159</v>
      </c>
      <c r="I449" s="20" t="s">
        <v>24</v>
      </c>
      <c r="J449" s="21" t="s">
        <v>415</v>
      </c>
      <c r="K449" s="184"/>
      <c r="L449" s="130"/>
      <c r="M449" s="145"/>
      <c r="N449" s="26"/>
      <c r="O449" s="28"/>
    </row>
    <row r="450" spans="2:15" s="8" customFormat="1" ht="12" hidden="1" customHeight="1" outlineLevel="2" x14ac:dyDescent="0.2">
      <c r="B450" s="87" t="s">
        <v>997</v>
      </c>
      <c r="C450" s="60" t="s">
        <v>994</v>
      </c>
      <c r="D450" s="13" t="s">
        <v>729</v>
      </c>
      <c r="E450" s="14">
        <v>50</v>
      </c>
      <c r="F450" s="15">
        <v>17</v>
      </c>
      <c r="G450" s="20" t="s">
        <v>160</v>
      </c>
      <c r="H450" s="20" t="s">
        <v>161</v>
      </c>
      <c r="I450" s="20" t="s">
        <v>68</v>
      </c>
      <c r="J450" s="21" t="s">
        <v>415</v>
      </c>
      <c r="K450" s="184"/>
      <c r="L450" s="130"/>
      <c r="M450" s="145"/>
      <c r="N450" s="26"/>
      <c r="O450" s="28"/>
    </row>
    <row r="451" spans="2:15" s="8" customFormat="1" ht="12" hidden="1" customHeight="1" outlineLevel="2" x14ac:dyDescent="0.2">
      <c r="B451" s="87" t="s">
        <v>997</v>
      </c>
      <c r="C451" s="60" t="s">
        <v>994</v>
      </c>
      <c r="D451" s="13" t="s">
        <v>729</v>
      </c>
      <c r="E451" s="14">
        <v>50</v>
      </c>
      <c r="F451" s="15">
        <v>17</v>
      </c>
      <c r="G451" s="20" t="s">
        <v>162</v>
      </c>
      <c r="H451" s="20" t="s">
        <v>936</v>
      </c>
      <c r="I451" s="20" t="s">
        <v>109</v>
      </c>
      <c r="J451" s="21" t="s">
        <v>415</v>
      </c>
      <c r="K451" s="184"/>
      <c r="L451" s="130"/>
      <c r="M451" s="145"/>
      <c r="N451" s="26"/>
      <c r="O451" s="28"/>
    </row>
    <row r="452" spans="2:15" s="8" customFormat="1" ht="12" hidden="1" customHeight="1" outlineLevel="2" x14ac:dyDescent="0.2">
      <c r="B452" s="87" t="s">
        <v>997</v>
      </c>
      <c r="C452" s="60" t="s">
        <v>994</v>
      </c>
      <c r="D452" s="13" t="s">
        <v>729</v>
      </c>
      <c r="E452" s="14">
        <v>50</v>
      </c>
      <c r="F452" s="15">
        <v>17</v>
      </c>
      <c r="G452" s="20" t="s">
        <v>163</v>
      </c>
      <c r="H452" s="20" t="s">
        <v>130</v>
      </c>
      <c r="I452" s="20" t="s">
        <v>68</v>
      </c>
      <c r="J452" s="21" t="s">
        <v>415</v>
      </c>
      <c r="K452" s="184"/>
      <c r="L452" s="130"/>
      <c r="M452" s="145"/>
      <c r="N452" s="26"/>
      <c r="O452" s="28"/>
    </row>
    <row r="453" spans="2:15" s="8" customFormat="1" ht="12" hidden="1" customHeight="1" outlineLevel="2" x14ac:dyDescent="0.2">
      <c r="B453" s="87" t="s">
        <v>997</v>
      </c>
      <c r="C453" s="60" t="s">
        <v>994</v>
      </c>
      <c r="D453" s="13" t="s">
        <v>729</v>
      </c>
      <c r="E453" s="14">
        <v>50</v>
      </c>
      <c r="F453" s="15">
        <v>17</v>
      </c>
      <c r="G453" s="16" t="s">
        <v>156</v>
      </c>
      <c r="H453" s="16" t="s">
        <v>281</v>
      </c>
      <c r="I453" s="16"/>
      <c r="J453" s="17" t="s">
        <v>415</v>
      </c>
      <c r="K453" s="183"/>
      <c r="L453" s="132"/>
      <c r="M453" s="146"/>
      <c r="N453" s="494"/>
      <c r="O453" s="32"/>
    </row>
    <row r="454" spans="2:15" s="8" customFormat="1" ht="12" hidden="1" customHeight="1" outlineLevel="2" x14ac:dyDescent="0.2">
      <c r="B454" s="87" t="s">
        <v>997</v>
      </c>
      <c r="C454" s="60" t="s">
        <v>994</v>
      </c>
      <c r="D454" s="13" t="s">
        <v>729</v>
      </c>
      <c r="E454" s="14">
        <v>50</v>
      </c>
      <c r="F454" s="15">
        <v>17</v>
      </c>
      <c r="G454" s="20" t="s">
        <v>158</v>
      </c>
      <c r="H454" s="20" t="s">
        <v>159</v>
      </c>
      <c r="I454" s="20" t="s">
        <v>24</v>
      </c>
      <c r="J454" s="21" t="s">
        <v>415</v>
      </c>
      <c r="K454" s="184"/>
      <c r="L454" s="130"/>
      <c r="M454" s="145"/>
      <c r="N454" s="26"/>
      <c r="O454" s="28"/>
    </row>
    <row r="455" spans="2:15" s="8" customFormat="1" ht="12" hidden="1" customHeight="1" outlineLevel="2" x14ac:dyDescent="0.2">
      <c r="B455" s="87" t="s">
        <v>997</v>
      </c>
      <c r="C455" s="60" t="s">
        <v>994</v>
      </c>
      <c r="D455" s="13" t="s">
        <v>729</v>
      </c>
      <c r="E455" s="14">
        <v>50</v>
      </c>
      <c r="F455" s="15">
        <v>17</v>
      </c>
      <c r="G455" s="20" t="s">
        <v>160</v>
      </c>
      <c r="H455" s="20" t="s">
        <v>161</v>
      </c>
      <c r="I455" s="20" t="s">
        <v>68</v>
      </c>
      <c r="J455" s="21" t="s">
        <v>415</v>
      </c>
      <c r="K455" s="184"/>
      <c r="L455" s="130"/>
      <c r="M455" s="145"/>
      <c r="N455" s="26"/>
      <c r="O455" s="28"/>
    </row>
    <row r="456" spans="2:15" s="8" customFormat="1" ht="12" hidden="1" customHeight="1" outlineLevel="2" x14ac:dyDescent="0.2">
      <c r="B456" s="87" t="s">
        <v>997</v>
      </c>
      <c r="C456" s="60" t="s">
        <v>994</v>
      </c>
      <c r="D456" s="13" t="s">
        <v>729</v>
      </c>
      <c r="E456" s="14">
        <v>50</v>
      </c>
      <c r="F456" s="15">
        <v>17</v>
      </c>
      <c r="G456" s="20" t="s">
        <v>162</v>
      </c>
      <c r="H456" s="20" t="s">
        <v>936</v>
      </c>
      <c r="I456" s="20" t="s">
        <v>109</v>
      </c>
      <c r="J456" s="21" t="s">
        <v>415</v>
      </c>
      <c r="K456" s="184"/>
      <c r="L456" s="130"/>
      <c r="M456" s="145"/>
      <c r="N456" s="26"/>
      <c r="O456" s="28"/>
    </row>
    <row r="457" spans="2:15" s="8" customFormat="1" ht="12.75" hidden="1" customHeight="1" outlineLevel="2" thickBot="1" x14ac:dyDescent="0.25">
      <c r="B457" s="87" t="s">
        <v>997</v>
      </c>
      <c r="C457" s="60" t="s">
        <v>994</v>
      </c>
      <c r="D457" s="33" t="s">
        <v>729</v>
      </c>
      <c r="E457" s="34">
        <v>50</v>
      </c>
      <c r="F457" s="35">
        <v>17</v>
      </c>
      <c r="G457" s="44" t="s">
        <v>163</v>
      </c>
      <c r="H457" s="44" t="s">
        <v>130</v>
      </c>
      <c r="I457" s="44" t="s">
        <v>68</v>
      </c>
      <c r="J457" s="45" t="s">
        <v>415</v>
      </c>
      <c r="K457" s="187"/>
      <c r="L457" s="188"/>
      <c r="M457" s="155"/>
      <c r="N457" s="341"/>
      <c r="O457" s="46"/>
    </row>
    <row r="458" spans="2:15" ht="13.5" hidden="1" outlineLevel="2" thickBot="1" x14ac:dyDescent="0.25">
      <c r="B458" s="87" t="s">
        <v>997</v>
      </c>
      <c r="C458" s="60" t="s">
        <v>994</v>
      </c>
      <c r="K458" s="180"/>
    </row>
    <row r="459" spans="2:15" ht="13.5" outlineLevel="1" collapsed="1" thickBot="1" x14ac:dyDescent="0.25">
      <c r="B459" s="87" t="s">
        <v>997</v>
      </c>
      <c r="C459" s="8" t="s">
        <v>999</v>
      </c>
      <c r="D459" s="10" t="s">
        <v>754</v>
      </c>
      <c r="E459" s="11">
        <v>51</v>
      </c>
      <c r="F459" s="11">
        <v>17</v>
      </c>
      <c r="G459" s="569" t="s">
        <v>805</v>
      </c>
      <c r="H459" s="570"/>
      <c r="I459" s="570"/>
      <c r="J459" s="571"/>
      <c r="K459" s="594" t="s">
        <v>1354</v>
      </c>
      <c r="L459" s="595"/>
      <c r="M459" s="595"/>
      <c r="N459" s="596"/>
      <c r="O459" s="512" t="s">
        <v>414</v>
      </c>
    </row>
    <row r="460" spans="2:15" hidden="1" outlineLevel="2" x14ac:dyDescent="0.2">
      <c r="B460" s="87" t="s">
        <v>997</v>
      </c>
      <c r="C460" s="60" t="s">
        <v>999</v>
      </c>
      <c r="D460" s="13" t="s">
        <v>754</v>
      </c>
      <c r="E460" s="14">
        <v>51</v>
      </c>
      <c r="F460" s="15">
        <v>17</v>
      </c>
      <c r="G460" s="20" t="str">
        <f>"7077"</f>
        <v>7077</v>
      </c>
      <c r="H460" s="20" t="s">
        <v>171</v>
      </c>
      <c r="I460" s="20" t="s">
        <v>68</v>
      </c>
      <c r="J460" s="21" t="s">
        <v>415</v>
      </c>
      <c r="K460" s="172"/>
      <c r="L460" s="126"/>
      <c r="M460" s="142" t="s">
        <v>324</v>
      </c>
      <c r="N460" s="25" t="s">
        <v>68</v>
      </c>
      <c r="O460" s="259" t="s">
        <v>414</v>
      </c>
    </row>
    <row r="461" spans="2:15" hidden="1" outlineLevel="2" x14ac:dyDescent="0.2">
      <c r="B461" s="87" t="s">
        <v>997</v>
      </c>
      <c r="C461" s="60" t="s">
        <v>999</v>
      </c>
      <c r="D461" s="13" t="s">
        <v>754</v>
      </c>
      <c r="E461" s="14">
        <v>51</v>
      </c>
      <c r="F461" s="15">
        <v>17</v>
      </c>
      <c r="G461" s="16" t="s">
        <v>960</v>
      </c>
      <c r="H461" s="16" t="s">
        <v>959</v>
      </c>
      <c r="I461" s="16"/>
      <c r="J461" s="17" t="s">
        <v>415</v>
      </c>
      <c r="K461" s="174"/>
      <c r="L461" s="128"/>
      <c r="M461" s="156"/>
      <c r="N461" s="18"/>
      <c r="O461" s="263" t="s">
        <v>414</v>
      </c>
    </row>
    <row r="462" spans="2:15" hidden="1" outlineLevel="2" x14ac:dyDescent="0.2">
      <c r="B462" s="87" t="s">
        <v>997</v>
      </c>
      <c r="C462" s="60" t="s">
        <v>999</v>
      </c>
      <c r="D462" s="13" t="s">
        <v>754</v>
      </c>
      <c r="E462" s="14">
        <v>51</v>
      </c>
      <c r="F462" s="15">
        <v>17</v>
      </c>
      <c r="G462" s="20" t="s">
        <v>958</v>
      </c>
      <c r="H462" s="20" t="s">
        <v>963</v>
      </c>
      <c r="I462" s="20" t="s">
        <v>68</v>
      </c>
      <c r="J462" s="21" t="s">
        <v>415</v>
      </c>
      <c r="K462" s="173"/>
      <c r="L462" s="129"/>
      <c r="M462" s="138" t="s">
        <v>325</v>
      </c>
      <c r="N462" s="25"/>
      <c r="O462" s="260" t="s">
        <v>414</v>
      </c>
    </row>
    <row r="463" spans="2:15" hidden="1" outlineLevel="2" x14ac:dyDescent="0.2">
      <c r="B463" s="87" t="s">
        <v>997</v>
      </c>
      <c r="C463" s="60" t="s">
        <v>999</v>
      </c>
      <c r="D463" s="13" t="s">
        <v>754</v>
      </c>
      <c r="E463" s="14">
        <v>51</v>
      </c>
      <c r="F463" s="15">
        <v>17</v>
      </c>
      <c r="G463" s="20" t="s">
        <v>961</v>
      </c>
      <c r="H463" s="20" t="s">
        <v>936</v>
      </c>
      <c r="I463" s="20" t="s">
        <v>109</v>
      </c>
      <c r="J463" s="21" t="s">
        <v>415</v>
      </c>
      <c r="K463" s="184"/>
      <c r="L463" s="130"/>
      <c r="M463" s="145"/>
      <c r="N463" s="26"/>
      <c r="O463" s="28"/>
    </row>
    <row r="464" spans="2:15" hidden="1" outlineLevel="2" x14ac:dyDescent="0.2">
      <c r="B464" s="87" t="s">
        <v>997</v>
      </c>
      <c r="C464" s="60" t="s">
        <v>999</v>
      </c>
      <c r="D464" s="13" t="s">
        <v>754</v>
      </c>
      <c r="E464" s="14">
        <v>51</v>
      </c>
      <c r="F464" s="15">
        <v>17</v>
      </c>
      <c r="G464" s="52" t="s">
        <v>962</v>
      </c>
      <c r="H464" s="52" t="s">
        <v>130</v>
      </c>
      <c r="I464" s="52" t="s">
        <v>68</v>
      </c>
      <c r="J464" s="84" t="s">
        <v>415</v>
      </c>
      <c r="K464" s="441"/>
      <c r="L464" s="442"/>
      <c r="M464" s="443"/>
      <c r="N464" s="497"/>
      <c r="O464" s="55"/>
    </row>
    <row r="465" spans="2:15" hidden="1" outlineLevel="2" x14ac:dyDescent="0.2">
      <c r="B465" s="87" t="s">
        <v>997</v>
      </c>
      <c r="C465" s="60" t="s">
        <v>999</v>
      </c>
      <c r="D465" s="13" t="s">
        <v>754</v>
      </c>
      <c r="E465" s="14">
        <v>51</v>
      </c>
      <c r="F465" s="15">
        <v>17</v>
      </c>
      <c r="G465" s="16" t="s">
        <v>172</v>
      </c>
      <c r="H465" s="16" t="s">
        <v>173</v>
      </c>
      <c r="I465" s="16"/>
      <c r="J465" s="17" t="s">
        <v>415</v>
      </c>
      <c r="K465" s="174"/>
      <c r="L465" s="128"/>
      <c r="M465" s="137"/>
      <c r="N465" s="18"/>
      <c r="O465" s="263" t="s">
        <v>414</v>
      </c>
    </row>
    <row r="466" spans="2:15" hidden="1" outlineLevel="2" x14ac:dyDescent="0.2">
      <c r="B466" s="87" t="s">
        <v>997</v>
      </c>
      <c r="C466" s="60" t="s">
        <v>999</v>
      </c>
      <c r="D466" s="13" t="s">
        <v>754</v>
      </c>
      <c r="E466" s="14">
        <v>51</v>
      </c>
      <c r="F466" s="15">
        <v>17</v>
      </c>
      <c r="G466" s="20" t="s">
        <v>174</v>
      </c>
      <c r="H466" s="20" t="s">
        <v>1068</v>
      </c>
      <c r="I466" s="20" t="s">
        <v>109</v>
      </c>
      <c r="J466" s="21" t="s">
        <v>415</v>
      </c>
      <c r="K466" s="184"/>
      <c r="L466" s="130"/>
      <c r="M466" s="145"/>
      <c r="N466" s="26"/>
      <c r="O466" s="28"/>
    </row>
    <row r="467" spans="2:15" hidden="1" outlineLevel="2" x14ac:dyDescent="0.2">
      <c r="B467" s="87" t="s">
        <v>997</v>
      </c>
      <c r="C467" s="60" t="s">
        <v>999</v>
      </c>
      <c r="D467" s="13" t="s">
        <v>754</v>
      </c>
      <c r="E467" s="14">
        <v>51</v>
      </c>
      <c r="F467" s="15">
        <v>17</v>
      </c>
      <c r="G467" s="20" t="s">
        <v>175</v>
      </c>
      <c r="H467" s="20" t="s">
        <v>936</v>
      </c>
      <c r="I467" s="20" t="s">
        <v>109</v>
      </c>
      <c r="J467" s="21" t="s">
        <v>415</v>
      </c>
      <c r="K467" s="184"/>
      <c r="L467" s="130"/>
      <c r="M467" s="145"/>
      <c r="N467" s="26"/>
      <c r="O467" s="28"/>
    </row>
    <row r="468" spans="2:15" hidden="1" outlineLevel="2" x14ac:dyDescent="0.2">
      <c r="B468" s="87" t="s">
        <v>997</v>
      </c>
      <c r="C468" s="60" t="s">
        <v>999</v>
      </c>
      <c r="D468" s="13" t="s">
        <v>754</v>
      </c>
      <c r="E468" s="14">
        <v>51</v>
      </c>
      <c r="F468" s="15">
        <v>17</v>
      </c>
      <c r="G468" s="20" t="s">
        <v>176</v>
      </c>
      <c r="H468" s="20" t="s">
        <v>130</v>
      </c>
      <c r="I468" s="20" t="s">
        <v>68</v>
      </c>
      <c r="J468" s="21" t="s">
        <v>415</v>
      </c>
      <c r="K468" s="184"/>
      <c r="L468" s="130"/>
      <c r="M468" s="145"/>
      <c r="N468" s="26"/>
      <c r="O468" s="28"/>
    </row>
    <row r="469" spans="2:15" hidden="1" outlineLevel="2" x14ac:dyDescent="0.2">
      <c r="B469" s="87" t="s">
        <v>997</v>
      </c>
      <c r="C469" s="60" t="s">
        <v>999</v>
      </c>
      <c r="D469" s="13" t="s">
        <v>754</v>
      </c>
      <c r="E469" s="14">
        <v>51</v>
      </c>
      <c r="F469" s="15">
        <v>17</v>
      </c>
      <c r="G469" s="20" t="s">
        <v>177</v>
      </c>
      <c r="H469" s="20" t="s">
        <v>178</v>
      </c>
      <c r="I469" s="20" t="s">
        <v>964</v>
      </c>
      <c r="J469" s="21" t="s">
        <v>415</v>
      </c>
      <c r="K469" s="173" t="s">
        <v>405</v>
      </c>
      <c r="L469" s="185" t="s">
        <v>388</v>
      </c>
      <c r="M469" s="143" t="s">
        <v>1200</v>
      </c>
      <c r="N469" s="25" t="s">
        <v>964</v>
      </c>
      <c r="O469" s="260" t="s">
        <v>414</v>
      </c>
    </row>
    <row r="470" spans="2:15" hidden="1" outlineLevel="2" x14ac:dyDescent="0.2">
      <c r="B470" s="87" t="s">
        <v>997</v>
      </c>
      <c r="C470" s="60" t="s">
        <v>999</v>
      </c>
      <c r="D470" s="13" t="s">
        <v>754</v>
      </c>
      <c r="E470" s="14">
        <v>51</v>
      </c>
      <c r="F470" s="15">
        <v>17</v>
      </c>
      <c r="G470" s="20" t="s">
        <v>177</v>
      </c>
      <c r="H470" s="20" t="s">
        <v>178</v>
      </c>
      <c r="I470" s="20" t="s">
        <v>964</v>
      </c>
      <c r="J470" s="21" t="s">
        <v>415</v>
      </c>
      <c r="K470" s="173" t="s">
        <v>405</v>
      </c>
      <c r="L470" s="127" t="s">
        <v>389</v>
      </c>
      <c r="M470" s="143" t="s">
        <v>348</v>
      </c>
      <c r="N470" s="25" t="s">
        <v>964</v>
      </c>
      <c r="O470" s="23" t="s">
        <v>415</v>
      </c>
    </row>
    <row r="471" spans="2:15" hidden="1" outlineLevel="2" x14ac:dyDescent="0.2">
      <c r="B471" s="87" t="s">
        <v>997</v>
      </c>
      <c r="C471" s="60" t="s">
        <v>999</v>
      </c>
      <c r="D471" s="13" t="s">
        <v>754</v>
      </c>
      <c r="E471" s="14">
        <v>51</v>
      </c>
      <c r="F471" s="15">
        <v>17</v>
      </c>
      <c r="G471" s="20" t="s">
        <v>179</v>
      </c>
      <c r="H471" s="20" t="s">
        <v>180</v>
      </c>
      <c r="I471" s="20" t="s">
        <v>68</v>
      </c>
      <c r="J471" s="21" t="s">
        <v>415</v>
      </c>
      <c r="K471" s="184"/>
      <c r="L471" s="130"/>
      <c r="M471" s="145"/>
      <c r="N471" s="26"/>
      <c r="O471" s="28"/>
    </row>
    <row r="472" spans="2:15" ht="13.5" hidden="1" outlineLevel="2" thickBot="1" x14ac:dyDescent="0.25">
      <c r="B472" s="87" t="s">
        <v>997</v>
      </c>
      <c r="C472" s="60" t="s">
        <v>999</v>
      </c>
      <c r="D472" s="33" t="s">
        <v>754</v>
      </c>
      <c r="E472" s="34">
        <v>51</v>
      </c>
      <c r="F472" s="35">
        <v>17</v>
      </c>
      <c r="G472" s="36" t="str">
        <f>"7383"</f>
        <v>7383</v>
      </c>
      <c r="H472" s="36" t="s">
        <v>181</v>
      </c>
      <c r="I472" s="36" t="s">
        <v>68</v>
      </c>
      <c r="J472" s="37" t="s">
        <v>415</v>
      </c>
      <c r="K472" s="195"/>
      <c r="L472" s="196"/>
      <c r="M472" s="147"/>
      <c r="N472" s="71"/>
      <c r="O472" s="59"/>
    </row>
    <row r="473" spans="2:15" ht="13.5" hidden="1" outlineLevel="2" thickBot="1" x14ac:dyDescent="0.25">
      <c r="B473" s="87" t="s">
        <v>997</v>
      </c>
      <c r="C473" s="60" t="s">
        <v>999</v>
      </c>
      <c r="K473" s="180"/>
    </row>
    <row r="474" spans="2:15" ht="13.5" outlineLevel="1" collapsed="1" thickBot="1" x14ac:dyDescent="0.25">
      <c r="B474" s="87" t="s">
        <v>997</v>
      </c>
      <c r="C474" s="8" t="s">
        <v>1000</v>
      </c>
      <c r="D474" s="10" t="s">
        <v>755</v>
      </c>
      <c r="E474" s="11">
        <v>51</v>
      </c>
      <c r="F474" s="11">
        <v>17</v>
      </c>
      <c r="G474" s="569" t="s">
        <v>1001</v>
      </c>
      <c r="H474" s="570"/>
      <c r="I474" s="570"/>
      <c r="J474" s="571"/>
      <c r="K474" s="597" t="s">
        <v>1197</v>
      </c>
      <c r="L474" s="598"/>
      <c r="M474" s="598"/>
      <c r="N474" s="599"/>
      <c r="O474" s="444" t="s">
        <v>69</v>
      </c>
    </row>
    <row r="475" spans="2:15" hidden="1" outlineLevel="2" x14ac:dyDescent="0.2">
      <c r="B475" s="87" t="s">
        <v>997</v>
      </c>
      <c r="C475" s="60" t="s">
        <v>1000</v>
      </c>
      <c r="D475" s="13" t="s">
        <v>755</v>
      </c>
      <c r="E475" s="14">
        <v>51</v>
      </c>
      <c r="F475" s="15">
        <v>17</v>
      </c>
      <c r="G475" s="20" t="str">
        <f>"7077"</f>
        <v>7077</v>
      </c>
      <c r="H475" s="20" t="s">
        <v>171</v>
      </c>
      <c r="I475" s="20" t="s">
        <v>68</v>
      </c>
      <c r="J475" s="21" t="s">
        <v>415</v>
      </c>
      <c r="K475" s="172"/>
      <c r="L475" s="126"/>
      <c r="M475" s="142" t="s">
        <v>324</v>
      </c>
      <c r="N475" s="25" t="s">
        <v>68</v>
      </c>
      <c r="O475" s="259" t="s">
        <v>414</v>
      </c>
    </row>
    <row r="476" spans="2:15" hidden="1" outlineLevel="2" x14ac:dyDescent="0.2">
      <c r="B476" s="87" t="s">
        <v>997</v>
      </c>
      <c r="C476" s="60" t="s">
        <v>1000</v>
      </c>
      <c r="D476" s="13" t="s">
        <v>754</v>
      </c>
      <c r="E476" s="14">
        <v>51</v>
      </c>
      <c r="F476" s="15">
        <v>17</v>
      </c>
      <c r="G476" s="16" t="s">
        <v>960</v>
      </c>
      <c r="H476" s="16" t="s">
        <v>959</v>
      </c>
      <c r="I476" s="16"/>
      <c r="J476" s="17" t="s">
        <v>415</v>
      </c>
      <c r="K476" s="174"/>
      <c r="L476" s="128"/>
      <c r="M476" s="156"/>
      <c r="N476" s="18"/>
      <c r="O476" s="263" t="s">
        <v>414</v>
      </c>
    </row>
    <row r="477" spans="2:15" hidden="1" outlineLevel="2" x14ac:dyDescent="0.2">
      <c r="B477" s="87" t="s">
        <v>997</v>
      </c>
      <c r="C477" s="60" t="s">
        <v>1000</v>
      </c>
      <c r="D477" s="13" t="s">
        <v>754</v>
      </c>
      <c r="E477" s="14">
        <v>51</v>
      </c>
      <c r="F477" s="15">
        <v>17</v>
      </c>
      <c r="G477" s="20" t="s">
        <v>958</v>
      </c>
      <c r="H477" s="20" t="s">
        <v>963</v>
      </c>
      <c r="I477" s="20" t="s">
        <v>68</v>
      </c>
      <c r="J477" s="21" t="s">
        <v>415</v>
      </c>
      <c r="K477" s="173"/>
      <c r="L477" s="129"/>
      <c r="M477" s="138" t="s">
        <v>756</v>
      </c>
      <c r="N477" s="25"/>
      <c r="O477" s="260" t="s">
        <v>414</v>
      </c>
    </row>
    <row r="478" spans="2:15" hidden="1" outlineLevel="2" x14ac:dyDescent="0.2">
      <c r="B478" s="87" t="s">
        <v>997</v>
      </c>
      <c r="C478" s="60" t="s">
        <v>1000</v>
      </c>
      <c r="D478" s="13" t="s">
        <v>754</v>
      </c>
      <c r="E478" s="14">
        <v>51</v>
      </c>
      <c r="F478" s="15">
        <v>17</v>
      </c>
      <c r="G478" s="20" t="s">
        <v>961</v>
      </c>
      <c r="H478" s="20" t="s">
        <v>936</v>
      </c>
      <c r="I478" s="20" t="s">
        <v>109</v>
      </c>
      <c r="J478" s="21" t="s">
        <v>415</v>
      </c>
      <c r="K478" s="184"/>
      <c r="L478" s="130"/>
      <c r="M478" s="145"/>
      <c r="N478" s="26"/>
      <c r="O478" s="28"/>
    </row>
    <row r="479" spans="2:15" hidden="1" outlineLevel="2" x14ac:dyDescent="0.2">
      <c r="B479" s="87" t="s">
        <v>997</v>
      </c>
      <c r="C479" s="60" t="s">
        <v>1000</v>
      </c>
      <c r="D479" s="13" t="s">
        <v>754</v>
      </c>
      <c r="E479" s="14">
        <v>51</v>
      </c>
      <c r="F479" s="15">
        <v>17</v>
      </c>
      <c r="G479" s="52" t="s">
        <v>962</v>
      </c>
      <c r="H479" s="52" t="s">
        <v>130</v>
      </c>
      <c r="I479" s="52" t="s">
        <v>68</v>
      </c>
      <c r="J479" s="84" t="s">
        <v>415</v>
      </c>
      <c r="K479" s="441"/>
      <c r="L479" s="442"/>
      <c r="M479" s="443"/>
      <c r="N479" s="497"/>
      <c r="O479" s="55"/>
    </row>
    <row r="480" spans="2:15" hidden="1" outlineLevel="2" x14ac:dyDescent="0.2">
      <c r="B480" s="87" t="s">
        <v>997</v>
      </c>
      <c r="C480" s="60" t="s">
        <v>1000</v>
      </c>
      <c r="D480" s="13" t="s">
        <v>755</v>
      </c>
      <c r="E480" s="14">
        <v>51</v>
      </c>
      <c r="F480" s="15">
        <v>17</v>
      </c>
      <c r="G480" s="16" t="s">
        <v>172</v>
      </c>
      <c r="H480" s="16" t="s">
        <v>173</v>
      </c>
      <c r="I480" s="16"/>
      <c r="J480" s="17" t="s">
        <v>415</v>
      </c>
      <c r="K480" s="174"/>
      <c r="L480" s="128"/>
      <c r="M480" s="137"/>
      <c r="N480" s="18"/>
      <c r="O480" s="263" t="s">
        <v>414</v>
      </c>
    </row>
    <row r="481" spans="2:15" ht="48" hidden="1" outlineLevel="2" x14ac:dyDescent="0.2">
      <c r="B481" s="87" t="s">
        <v>997</v>
      </c>
      <c r="C481" s="60" t="s">
        <v>1000</v>
      </c>
      <c r="D481" s="13" t="s">
        <v>755</v>
      </c>
      <c r="E481" s="14">
        <v>51</v>
      </c>
      <c r="F481" s="15">
        <v>17</v>
      </c>
      <c r="G481" s="20" t="s">
        <v>174</v>
      </c>
      <c r="H481" s="20" t="s">
        <v>1068</v>
      </c>
      <c r="I481" s="20" t="s">
        <v>109</v>
      </c>
      <c r="J481" s="21" t="s">
        <v>415</v>
      </c>
      <c r="K481" s="173" t="s">
        <v>405</v>
      </c>
      <c r="L481" s="127" t="s">
        <v>875</v>
      </c>
      <c r="M481" s="342" t="s">
        <v>965</v>
      </c>
      <c r="N481" s="25" t="s">
        <v>303</v>
      </c>
      <c r="O481" s="260" t="s">
        <v>414</v>
      </c>
    </row>
    <row r="482" spans="2:15" hidden="1" outlineLevel="2" x14ac:dyDescent="0.2">
      <c r="B482" s="87" t="s">
        <v>997</v>
      </c>
      <c r="C482" s="60" t="s">
        <v>1000</v>
      </c>
      <c r="D482" s="13" t="s">
        <v>755</v>
      </c>
      <c r="E482" s="14">
        <v>51</v>
      </c>
      <c r="F482" s="15">
        <v>17</v>
      </c>
      <c r="G482" s="20" t="s">
        <v>175</v>
      </c>
      <c r="H482" s="20" t="s">
        <v>936</v>
      </c>
      <c r="I482" s="20" t="s">
        <v>109</v>
      </c>
      <c r="J482" s="21" t="s">
        <v>415</v>
      </c>
      <c r="K482" s="184"/>
      <c r="L482" s="130"/>
      <c r="M482" s="424"/>
      <c r="N482" s="26"/>
      <c r="O482" s="28"/>
    </row>
    <row r="483" spans="2:15" hidden="1" outlineLevel="2" x14ac:dyDescent="0.2">
      <c r="B483" s="87" t="s">
        <v>997</v>
      </c>
      <c r="C483" s="60" t="s">
        <v>1000</v>
      </c>
      <c r="D483" s="13" t="s">
        <v>755</v>
      </c>
      <c r="E483" s="14">
        <v>51</v>
      </c>
      <c r="F483" s="15">
        <v>17</v>
      </c>
      <c r="G483" s="20" t="s">
        <v>176</v>
      </c>
      <c r="H483" s="20" t="s">
        <v>130</v>
      </c>
      <c r="I483" s="20" t="s">
        <v>68</v>
      </c>
      <c r="J483" s="21" t="s">
        <v>415</v>
      </c>
      <c r="K483" s="184"/>
      <c r="L483" s="130"/>
      <c r="M483" s="145"/>
      <c r="N483" s="26"/>
      <c r="O483" s="28"/>
    </row>
    <row r="484" spans="2:15" hidden="1" outlineLevel="2" x14ac:dyDescent="0.2">
      <c r="B484" s="87" t="s">
        <v>997</v>
      </c>
      <c r="C484" s="60" t="s">
        <v>1000</v>
      </c>
      <c r="D484" s="13" t="s">
        <v>755</v>
      </c>
      <c r="E484" s="14">
        <v>51</v>
      </c>
      <c r="F484" s="15">
        <v>17</v>
      </c>
      <c r="G484" s="20" t="s">
        <v>177</v>
      </c>
      <c r="H484" s="20" t="s">
        <v>178</v>
      </c>
      <c r="I484" s="20" t="s">
        <v>964</v>
      </c>
      <c r="J484" s="21" t="s">
        <v>415</v>
      </c>
      <c r="K484" s="184"/>
      <c r="L484" s="325"/>
      <c r="M484" s="424"/>
      <c r="N484" s="26"/>
      <c r="O484" s="28"/>
    </row>
    <row r="485" spans="2:15" hidden="1" outlineLevel="2" x14ac:dyDescent="0.2">
      <c r="B485" s="87" t="s">
        <v>997</v>
      </c>
      <c r="C485" s="60" t="s">
        <v>1000</v>
      </c>
      <c r="D485" s="13" t="s">
        <v>755</v>
      </c>
      <c r="E485" s="14">
        <v>51</v>
      </c>
      <c r="F485" s="15">
        <v>17</v>
      </c>
      <c r="G485" s="20" t="s">
        <v>177</v>
      </c>
      <c r="H485" s="20" t="s">
        <v>178</v>
      </c>
      <c r="I485" s="20" t="s">
        <v>964</v>
      </c>
      <c r="J485" s="21" t="s">
        <v>415</v>
      </c>
      <c r="K485" s="184"/>
      <c r="L485" s="325"/>
      <c r="M485" s="145"/>
      <c r="N485" s="26"/>
      <c r="O485" s="28"/>
    </row>
    <row r="486" spans="2:15" hidden="1" outlineLevel="2" x14ac:dyDescent="0.2">
      <c r="B486" s="87" t="s">
        <v>997</v>
      </c>
      <c r="C486" s="60" t="s">
        <v>1000</v>
      </c>
      <c r="D486" s="13" t="s">
        <v>755</v>
      </c>
      <c r="E486" s="14">
        <v>51</v>
      </c>
      <c r="F486" s="15">
        <v>17</v>
      </c>
      <c r="G486" s="20" t="s">
        <v>179</v>
      </c>
      <c r="H486" s="20" t="s">
        <v>180</v>
      </c>
      <c r="I486" s="20" t="s">
        <v>68</v>
      </c>
      <c r="J486" s="21" t="s">
        <v>415</v>
      </c>
      <c r="K486" s="184"/>
      <c r="L486" s="130"/>
      <c r="M486" s="145"/>
      <c r="N486" s="26"/>
      <c r="O486" s="28"/>
    </row>
    <row r="487" spans="2:15" ht="13.5" hidden="1" outlineLevel="2" thickBot="1" x14ac:dyDescent="0.25">
      <c r="B487" s="87" t="s">
        <v>997</v>
      </c>
      <c r="C487" s="60" t="s">
        <v>1000</v>
      </c>
      <c r="D487" s="33" t="s">
        <v>755</v>
      </c>
      <c r="E487" s="34">
        <v>51</v>
      </c>
      <c r="F487" s="35">
        <v>17</v>
      </c>
      <c r="G487" s="36" t="str">
        <f>"7383"</f>
        <v>7383</v>
      </c>
      <c r="H487" s="36" t="s">
        <v>181</v>
      </c>
      <c r="I487" s="36" t="s">
        <v>68</v>
      </c>
      <c r="J487" s="37" t="s">
        <v>415</v>
      </c>
      <c r="K487" s="195"/>
      <c r="L487" s="196"/>
      <c r="M487" s="147"/>
      <c r="N487" s="71"/>
      <c r="O487" s="59"/>
    </row>
    <row r="488" spans="2:15" ht="13.5" hidden="1" outlineLevel="2" thickBot="1" x14ac:dyDescent="0.25">
      <c r="B488" s="87" t="s">
        <v>997</v>
      </c>
      <c r="C488" s="60" t="s">
        <v>1000</v>
      </c>
      <c r="K488" s="180"/>
    </row>
    <row r="489" spans="2:15" ht="13.5" outlineLevel="1" collapsed="1" thickBot="1" x14ac:dyDescent="0.25">
      <c r="B489" s="87" t="s">
        <v>997</v>
      </c>
      <c r="C489" s="8" t="s">
        <v>891</v>
      </c>
      <c r="D489" s="10" t="s">
        <v>892</v>
      </c>
      <c r="E489" s="11">
        <v>51</v>
      </c>
      <c r="F489" s="11">
        <v>17</v>
      </c>
      <c r="G489" s="569" t="s">
        <v>1070</v>
      </c>
      <c r="H489" s="570"/>
      <c r="I489" s="570"/>
      <c r="J489" s="571"/>
      <c r="K489" s="591"/>
      <c r="L489" s="592"/>
      <c r="M489" s="592"/>
      <c r="N489" s="593"/>
      <c r="O489" s="63" t="s">
        <v>415</v>
      </c>
    </row>
    <row r="490" spans="2:15" hidden="1" outlineLevel="2" x14ac:dyDescent="0.2">
      <c r="B490" s="87" t="s">
        <v>997</v>
      </c>
      <c r="C490" s="60" t="s">
        <v>891</v>
      </c>
      <c r="D490" s="13" t="s">
        <v>892</v>
      </c>
      <c r="E490" s="14">
        <v>51</v>
      </c>
      <c r="F490" s="15">
        <v>17</v>
      </c>
      <c r="G490" s="20" t="str">
        <f>"7077"</f>
        <v>7077</v>
      </c>
      <c r="H490" s="20" t="s">
        <v>171</v>
      </c>
      <c r="I490" s="20" t="s">
        <v>68</v>
      </c>
      <c r="J490" s="21" t="s">
        <v>415</v>
      </c>
      <c r="K490" s="172"/>
      <c r="L490" s="126"/>
      <c r="M490" s="142" t="s">
        <v>324</v>
      </c>
      <c r="N490" s="25" t="s">
        <v>68</v>
      </c>
      <c r="O490" s="259" t="s">
        <v>414</v>
      </c>
    </row>
    <row r="491" spans="2:15" hidden="1" outlineLevel="2" x14ac:dyDescent="0.2">
      <c r="B491" s="87" t="s">
        <v>997</v>
      </c>
      <c r="C491" s="60" t="s">
        <v>891</v>
      </c>
      <c r="D491" s="13" t="s">
        <v>754</v>
      </c>
      <c r="E491" s="14">
        <v>51</v>
      </c>
      <c r="F491" s="15">
        <v>17</v>
      </c>
      <c r="G491" s="16" t="s">
        <v>960</v>
      </c>
      <c r="H491" s="16" t="s">
        <v>959</v>
      </c>
      <c r="I491" s="16"/>
      <c r="J491" s="17" t="s">
        <v>415</v>
      </c>
      <c r="K491" s="174"/>
      <c r="L491" s="128"/>
      <c r="M491" s="156"/>
      <c r="N491" s="18"/>
      <c r="O491" s="263" t="s">
        <v>414</v>
      </c>
    </row>
    <row r="492" spans="2:15" hidden="1" outlineLevel="2" x14ac:dyDescent="0.2">
      <c r="B492" s="87" t="s">
        <v>997</v>
      </c>
      <c r="C492" s="60" t="s">
        <v>891</v>
      </c>
      <c r="D492" s="13" t="s">
        <v>754</v>
      </c>
      <c r="E492" s="14">
        <v>51</v>
      </c>
      <c r="F492" s="15">
        <v>17</v>
      </c>
      <c r="G492" s="20" t="s">
        <v>958</v>
      </c>
      <c r="H492" s="20" t="s">
        <v>963</v>
      </c>
      <c r="I492" s="20" t="s">
        <v>68</v>
      </c>
      <c r="J492" s="21" t="s">
        <v>415</v>
      </c>
      <c r="K492" s="173"/>
      <c r="L492" s="129"/>
      <c r="M492" s="138" t="s">
        <v>893</v>
      </c>
      <c r="N492" s="25"/>
      <c r="O492" s="260" t="s">
        <v>414</v>
      </c>
    </row>
    <row r="493" spans="2:15" hidden="1" outlineLevel="2" x14ac:dyDescent="0.2">
      <c r="B493" s="87" t="s">
        <v>997</v>
      </c>
      <c r="C493" s="60" t="s">
        <v>891</v>
      </c>
      <c r="D493" s="13" t="s">
        <v>754</v>
      </c>
      <c r="E493" s="14">
        <v>51</v>
      </c>
      <c r="F493" s="15">
        <v>17</v>
      </c>
      <c r="G493" s="20" t="s">
        <v>961</v>
      </c>
      <c r="H493" s="20" t="s">
        <v>936</v>
      </c>
      <c r="I493" s="20" t="s">
        <v>109</v>
      </c>
      <c r="J493" s="21" t="s">
        <v>415</v>
      </c>
      <c r="K493" s="184"/>
      <c r="L493" s="130"/>
      <c r="M493" s="145"/>
      <c r="N493" s="26"/>
      <c r="O493" s="28"/>
    </row>
    <row r="494" spans="2:15" hidden="1" outlineLevel="2" x14ac:dyDescent="0.2">
      <c r="B494" s="87" t="s">
        <v>997</v>
      </c>
      <c r="C494" s="60" t="s">
        <v>891</v>
      </c>
      <c r="D494" s="13" t="s">
        <v>754</v>
      </c>
      <c r="E494" s="14">
        <v>51</v>
      </c>
      <c r="F494" s="15">
        <v>17</v>
      </c>
      <c r="G494" s="52" t="s">
        <v>962</v>
      </c>
      <c r="H494" s="52" t="s">
        <v>130</v>
      </c>
      <c r="I494" s="52" t="s">
        <v>68</v>
      </c>
      <c r="J494" s="84" t="s">
        <v>415</v>
      </c>
      <c r="K494" s="441"/>
      <c r="L494" s="442"/>
      <c r="M494" s="443"/>
      <c r="N494" s="497"/>
      <c r="O494" s="55"/>
    </row>
    <row r="495" spans="2:15" hidden="1" outlineLevel="2" x14ac:dyDescent="0.2">
      <c r="B495" s="87" t="s">
        <v>997</v>
      </c>
      <c r="C495" s="60" t="s">
        <v>891</v>
      </c>
      <c r="D495" s="13" t="s">
        <v>892</v>
      </c>
      <c r="E495" s="14">
        <v>51</v>
      </c>
      <c r="F495" s="15">
        <v>17</v>
      </c>
      <c r="G495" s="16" t="s">
        <v>172</v>
      </c>
      <c r="H495" s="16" t="s">
        <v>173</v>
      </c>
      <c r="I495" s="16"/>
      <c r="J495" s="17" t="s">
        <v>415</v>
      </c>
      <c r="K495" s="174"/>
      <c r="L495" s="128"/>
      <c r="M495" s="137"/>
      <c r="N495" s="18"/>
      <c r="O495" s="263" t="s">
        <v>414</v>
      </c>
    </row>
    <row r="496" spans="2:15" hidden="1" outlineLevel="2" x14ac:dyDescent="0.2">
      <c r="B496" s="87" t="s">
        <v>997</v>
      </c>
      <c r="C496" s="60" t="s">
        <v>891</v>
      </c>
      <c r="D496" s="13" t="s">
        <v>892</v>
      </c>
      <c r="E496" s="14">
        <v>51</v>
      </c>
      <c r="F496" s="15">
        <v>17</v>
      </c>
      <c r="G496" s="20" t="s">
        <v>174</v>
      </c>
      <c r="H496" s="20" t="s">
        <v>1068</v>
      </c>
      <c r="I496" s="20" t="s">
        <v>109</v>
      </c>
      <c r="J496" s="21" t="s">
        <v>415</v>
      </c>
      <c r="K496" s="184"/>
      <c r="L496" s="325"/>
      <c r="M496" s="424"/>
      <c r="N496" s="26"/>
      <c r="O496" s="289"/>
    </row>
    <row r="497" spans="2:15" hidden="1" outlineLevel="2" x14ac:dyDescent="0.2">
      <c r="B497" s="87" t="s">
        <v>997</v>
      </c>
      <c r="C497" s="60" t="s">
        <v>891</v>
      </c>
      <c r="D497" s="13" t="s">
        <v>892</v>
      </c>
      <c r="E497" s="14">
        <v>51</v>
      </c>
      <c r="F497" s="15">
        <v>17</v>
      </c>
      <c r="G497" s="20" t="s">
        <v>175</v>
      </c>
      <c r="H497" s="20" t="s">
        <v>936</v>
      </c>
      <c r="I497" s="20" t="s">
        <v>68</v>
      </c>
      <c r="J497" s="21" t="s">
        <v>415</v>
      </c>
      <c r="K497" s="184"/>
      <c r="L497" s="130"/>
      <c r="M497" s="424"/>
      <c r="N497" s="26"/>
      <c r="O497" s="28"/>
    </row>
    <row r="498" spans="2:15" hidden="1" outlineLevel="2" x14ac:dyDescent="0.2">
      <c r="B498" s="87" t="s">
        <v>997</v>
      </c>
      <c r="C498" s="60" t="s">
        <v>891</v>
      </c>
      <c r="D498" s="13" t="s">
        <v>892</v>
      </c>
      <c r="E498" s="14">
        <v>51</v>
      </c>
      <c r="F498" s="15">
        <v>17</v>
      </c>
      <c r="G498" s="20" t="s">
        <v>176</v>
      </c>
      <c r="H498" s="20" t="s">
        <v>130</v>
      </c>
      <c r="I498" s="20" t="s">
        <v>68</v>
      </c>
      <c r="J498" s="21" t="s">
        <v>415</v>
      </c>
      <c r="K498" s="184"/>
      <c r="L498" s="130"/>
      <c r="M498" s="145"/>
      <c r="N498" s="26"/>
      <c r="O498" s="28"/>
    </row>
    <row r="499" spans="2:15" hidden="1" outlineLevel="2" x14ac:dyDescent="0.2">
      <c r="B499" s="87" t="s">
        <v>997</v>
      </c>
      <c r="C499" s="60" t="s">
        <v>891</v>
      </c>
      <c r="D499" s="13" t="s">
        <v>892</v>
      </c>
      <c r="E499" s="14">
        <v>51</v>
      </c>
      <c r="F499" s="15">
        <v>17</v>
      </c>
      <c r="G499" s="20" t="s">
        <v>177</v>
      </c>
      <c r="H499" s="20" t="s">
        <v>178</v>
      </c>
      <c r="I499" s="20" t="s">
        <v>964</v>
      </c>
      <c r="J499" s="21" t="s">
        <v>415</v>
      </c>
      <c r="K499" s="173" t="s">
        <v>405</v>
      </c>
      <c r="L499" s="127" t="s">
        <v>882</v>
      </c>
      <c r="M499" s="342" t="s">
        <v>1069</v>
      </c>
      <c r="N499" s="25" t="s">
        <v>24</v>
      </c>
      <c r="O499" s="23" t="s">
        <v>415</v>
      </c>
    </row>
    <row r="500" spans="2:15" hidden="1" outlineLevel="2" x14ac:dyDescent="0.2">
      <c r="B500" s="87" t="s">
        <v>997</v>
      </c>
      <c r="C500" s="60" t="s">
        <v>891</v>
      </c>
      <c r="D500" s="13" t="s">
        <v>892</v>
      </c>
      <c r="E500" s="14">
        <v>51</v>
      </c>
      <c r="F500" s="15">
        <v>17</v>
      </c>
      <c r="G500" s="20" t="s">
        <v>177</v>
      </c>
      <c r="H500" s="20" t="s">
        <v>178</v>
      </c>
      <c r="I500" s="20" t="s">
        <v>964</v>
      </c>
      <c r="J500" s="21" t="s">
        <v>415</v>
      </c>
      <c r="K500" s="173" t="s">
        <v>405</v>
      </c>
      <c r="L500" s="127" t="s">
        <v>883</v>
      </c>
      <c r="M500" s="342" t="s">
        <v>1184</v>
      </c>
      <c r="N500" s="25" t="s">
        <v>964</v>
      </c>
      <c r="O500" s="23" t="s">
        <v>415</v>
      </c>
    </row>
    <row r="501" spans="2:15" hidden="1" outlineLevel="2" x14ac:dyDescent="0.2">
      <c r="B501" s="87" t="s">
        <v>997</v>
      </c>
      <c r="C501" s="60" t="s">
        <v>891</v>
      </c>
      <c r="D501" s="13" t="s">
        <v>892</v>
      </c>
      <c r="E501" s="14">
        <v>51</v>
      </c>
      <c r="F501" s="15">
        <v>17</v>
      </c>
      <c r="G501" s="20" t="s">
        <v>179</v>
      </c>
      <c r="H501" s="20" t="s">
        <v>180</v>
      </c>
      <c r="I501" s="20" t="s">
        <v>68</v>
      </c>
      <c r="J501" s="21" t="s">
        <v>415</v>
      </c>
      <c r="K501" s="184"/>
      <c r="L501" s="130"/>
      <c r="M501" s="145"/>
      <c r="N501" s="26"/>
      <c r="O501" s="28"/>
    </row>
    <row r="502" spans="2:15" ht="13.5" hidden="1" outlineLevel="2" thickBot="1" x14ac:dyDescent="0.25">
      <c r="B502" s="87" t="s">
        <v>997</v>
      </c>
      <c r="C502" s="60" t="s">
        <v>891</v>
      </c>
      <c r="D502" s="33" t="s">
        <v>892</v>
      </c>
      <c r="E502" s="34">
        <v>51</v>
      </c>
      <c r="F502" s="35">
        <v>17</v>
      </c>
      <c r="G502" s="36" t="str">
        <f>"7383"</f>
        <v>7383</v>
      </c>
      <c r="H502" s="36" t="s">
        <v>181</v>
      </c>
      <c r="I502" s="36" t="s">
        <v>68</v>
      </c>
      <c r="J502" s="37" t="s">
        <v>415</v>
      </c>
      <c r="K502" s="195"/>
      <c r="L502" s="196"/>
      <c r="M502" s="147"/>
      <c r="N502" s="71"/>
      <c r="O502" s="59"/>
    </row>
    <row r="503" spans="2:15" ht="13.5" hidden="1" outlineLevel="2" thickBot="1" x14ac:dyDescent="0.25">
      <c r="B503" s="87" t="s">
        <v>997</v>
      </c>
      <c r="C503" s="60" t="s">
        <v>891</v>
      </c>
      <c r="K503" s="180"/>
    </row>
    <row r="504" spans="2:15" ht="13.5" outlineLevel="1" collapsed="1" thickBot="1" x14ac:dyDescent="0.25">
      <c r="B504" s="267" t="s">
        <v>997</v>
      </c>
      <c r="C504" s="3" t="s">
        <v>1002</v>
      </c>
      <c r="D504" s="10" t="s">
        <v>655</v>
      </c>
      <c r="E504" s="11">
        <v>52</v>
      </c>
      <c r="F504" s="11">
        <v>17</v>
      </c>
      <c r="G504" s="569" t="s">
        <v>656</v>
      </c>
      <c r="H504" s="570"/>
      <c r="I504" s="570"/>
      <c r="J504" s="571"/>
      <c r="K504" s="597" t="s">
        <v>1198</v>
      </c>
      <c r="L504" s="598"/>
      <c r="M504" s="598"/>
      <c r="N504" s="599"/>
      <c r="O504" s="444" t="s">
        <v>69</v>
      </c>
    </row>
    <row r="505" spans="2:15" hidden="1" outlineLevel="2" x14ac:dyDescent="0.2">
      <c r="B505" s="267" t="s">
        <v>997</v>
      </c>
      <c r="C505" s="268" t="s">
        <v>1002</v>
      </c>
      <c r="D505" s="13" t="s">
        <v>655</v>
      </c>
      <c r="E505" s="14">
        <v>52</v>
      </c>
      <c r="F505" s="15">
        <v>17</v>
      </c>
      <c r="G505" s="64" t="str">
        <f>"6311"</f>
        <v>6311</v>
      </c>
      <c r="H505" s="64" t="s">
        <v>182</v>
      </c>
      <c r="I505" s="65" t="s">
        <v>68</v>
      </c>
      <c r="J505" s="66" t="s">
        <v>414</v>
      </c>
      <c r="K505" s="269"/>
      <c r="L505" s="270"/>
      <c r="M505" s="67" t="s">
        <v>657</v>
      </c>
      <c r="N505" s="65" t="s">
        <v>68</v>
      </c>
      <c r="O505" s="265" t="s">
        <v>414</v>
      </c>
    </row>
    <row r="506" spans="2:15" hidden="1" outlineLevel="2" x14ac:dyDescent="0.2">
      <c r="B506" s="267" t="s">
        <v>997</v>
      </c>
      <c r="C506" s="268" t="s">
        <v>1002</v>
      </c>
      <c r="D506" s="13" t="s">
        <v>655</v>
      </c>
      <c r="E506" s="14">
        <v>52</v>
      </c>
      <c r="F506" s="15">
        <v>17</v>
      </c>
      <c r="G506" s="16" t="s">
        <v>183</v>
      </c>
      <c r="H506" s="16" t="s">
        <v>184</v>
      </c>
      <c r="I506" s="18"/>
      <c r="J506" s="19" t="s">
        <v>415</v>
      </c>
      <c r="K506" s="271"/>
      <c r="L506" s="272"/>
      <c r="M506" s="17"/>
      <c r="N506" s="18"/>
      <c r="O506" s="263" t="s">
        <v>414</v>
      </c>
    </row>
    <row r="507" spans="2:15" hidden="1" outlineLevel="2" x14ac:dyDescent="0.2">
      <c r="B507" s="267" t="s">
        <v>997</v>
      </c>
      <c r="C507" s="268" t="s">
        <v>1002</v>
      </c>
      <c r="D507" s="13" t="s">
        <v>655</v>
      </c>
      <c r="E507" s="14">
        <v>52</v>
      </c>
      <c r="F507" s="15">
        <v>17</v>
      </c>
      <c r="G507" s="20" t="s">
        <v>185</v>
      </c>
      <c r="H507" s="20" t="s">
        <v>186</v>
      </c>
      <c r="I507" s="25" t="s">
        <v>68</v>
      </c>
      <c r="J507" s="23" t="s">
        <v>414</v>
      </c>
      <c r="K507" s="273"/>
      <c r="L507" s="274"/>
      <c r="M507" s="275"/>
      <c r="N507" s="276"/>
      <c r="O507" s="277"/>
    </row>
    <row r="508" spans="2:15" hidden="1" outlineLevel="2" x14ac:dyDescent="0.2">
      <c r="B508" s="267" t="s">
        <v>997</v>
      </c>
      <c r="C508" s="268" t="s">
        <v>1002</v>
      </c>
      <c r="D508" s="13" t="s">
        <v>655</v>
      </c>
      <c r="E508" s="14">
        <v>52</v>
      </c>
      <c r="F508" s="15">
        <v>17</v>
      </c>
      <c r="G508" s="20" t="s">
        <v>187</v>
      </c>
      <c r="H508" s="20" t="s">
        <v>188</v>
      </c>
      <c r="I508" s="25" t="s">
        <v>68</v>
      </c>
      <c r="J508" s="23" t="s">
        <v>415</v>
      </c>
      <c r="K508" s="273"/>
      <c r="L508" s="274"/>
      <c r="M508" s="275"/>
      <c r="N508" s="276"/>
      <c r="O508" s="277"/>
    </row>
    <row r="509" spans="2:15" hidden="1" outlineLevel="2" x14ac:dyDescent="0.2">
      <c r="B509" s="267" t="s">
        <v>997</v>
      </c>
      <c r="C509" s="268" t="s">
        <v>1002</v>
      </c>
      <c r="D509" s="13" t="s">
        <v>655</v>
      </c>
      <c r="E509" s="14">
        <v>52</v>
      </c>
      <c r="F509" s="15">
        <v>17</v>
      </c>
      <c r="G509" s="20" t="s">
        <v>189</v>
      </c>
      <c r="H509" s="20" t="s">
        <v>190</v>
      </c>
      <c r="I509" s="25" t="s">
        <v>109</v>
      </c>
      <c r="J509" s="23" t="s">
        <v>415</v>
      </c>
      <c r="K509" s="273"/>
      <c r="L509" s="274"/>
      <c r="M509" s="275"/>
      <c r="N509" s="276"/>
      <c r="O509" s="277"/>
    </row>
    <row r="510" spans="2:15" ht="24" hidden="1" outlineLevel="2" x14ac:dyDescent="0.2">
      <c r="B510" s="267" t="s">
        <v>997</v>
      </c>
      <c r="C510" s="268" t="s">
        <v>1002</v>
      </c>
      <c r="D510" s="13" t="s">
        <v>655</v>
      </c>
      <c r="E510" s="14">
        <v>52</v>
      </c>
      <c r="F510" s="15">
        <v>17</v>
      </c>
      <c r="G510" s="20" t="s">
        <v>191</v>
      </c>
      <c r="H510" s="20" t="s">
        <v>192</v>
      </c>
      <c r="I510" s="25" t="s">
        <v>110</v>
      </c>
      <c r="J510" s="23" t="s">
        <v>415</v>
      </c>
      <c r="K510" s="173" t="s">
        <v>405</v>
      </c>
      <c r="L510" s="445" t="s">
        <v>675</v>
      </c>
      <c r="M510" s="396" t="s">
        <v>773</v>
      </c>
      <c r="N510" s="25" t="s">
        <v>68</v>
      </c>
      <c r="O510" s="260" t="s">
        <v>414</v>
      </c>
    </row>
    <row r="511" spans="2:15" hidden="1" outlineLevel="2" x14ac:dyDescent="0.2">
      <c r="B511" s="267" t="s">
        <v>997</v>
      </c>
      <c r="C511" s="268" t="s">
        <v>1002</v>
      </c>
      <c r="D511" s="13" t="s">
        <v>655</v>
      </c>
      <c r="E511" s="14">
        <v>52</v>
      </c>
      <c r="F511" s="15">
        <v>17</v>
      </c>
      <c r="G511" s="16" t="s">
        <v>193</v>
      </c>
      <c r="H511" s="16" t="s">
        <v>194</v>
      </c>
      <c r="I511" s="18"/>
      <c r="J511" s="19" t="s">
        <v>415</v>
      </c>
      <c r="K511" s="271"/>
      <c r="L511" s="272"/>
      <c r="M511" s="18"/>
      <c r="N511" s="18"/>
      <c r="O511" s="263" t="s">
        <v>414</v>
      </c>
    </row>
    <row r="512" spans="2:15" hidden="1" outlineLevel="2" x14ac:dyDescent="0.2">
      <c r="B512" s="267" t="s">
        <v>997</v>
      </c>
      <c r="C512" s="268" t="s">
        <v>1002</v>
      </c>
      <c r="D512" s="13" t="s">
        <v>655</v>
      </c>
      <c r="E512" s="14">
        <v>52</v>
      </c>
      <c r="F512" s="15">
        <v>17</v>
      </c>
      <c r="G512" s="20" t="s">
        <v>195</v>
      </c>
      <c r="H512" s="20" t="s">
        <v>196</v>
      </c>
      <c r="I512" s="25" t="s">
        <v>68</v>
      </c>
      <c r="J512" s="23" t="s">
        <v>414</v>
      </c>
      <c r="K512" s="278"/>
      <c r="L512" s="279"/>
      <c r="M512" s="22" t="s">
        <v>658</v>
      </c>
      <c r="N512" s="25" t="s">
        <v>68</v>
      </c>
      <c r="O512" s="260" t="s">
        <v>414</v>
      </c>
    </row>
    <row r="513" spans="1:15" ht="24" hidden="1" outlineLevel="2" x14ac:dyDescent="0.2">
      <c r="B513" s="267" t="s">
        <v>997</v>
      </c>
      <c r="C513" s="268" t="s">
        <v>1002</v>
      </c>
      <c r="D513" s="13" t="s">
        <v>655</v>
      </c>
      <c r="E513" s="14">
        <v>52</v>
      </c>
      <c r="F513" s="15">
        <v>17</v>
      </c>
      <c r="G513" s="20" t="s">
        <v>197</v>
      </c>
      <c r="H513" s="20" t="s">
        <v>198</v>
      </c>
      <c r="I513" s="25" t="s">
        <v>966</v>
      </c>
      <c r="J513" s="23" t="s">
        <v>415</v>
      </c>
      <c r="K513" s="173" t="s">
        <v>405</v>
      </c>
      <c r="L513" s="445" t="s">
        <v>674</v>
      </c>
      <c r="M513" s="344" t="s">
        <v>1494</v>
      </c>
      <c r="N513" s="344" t="s">
        <v>1501</v>
      </c>
      <c r="O513" s="260" t="s">
        <v>414</v>
      </c>
    </row>
    <row r="514" spans="1:15" hidden="1" outlineLevel="2" x14ac:dyDescent="0.2">
      <c r="B514" s="267" t="s">
        <v>997</v>
      </c>
      <c r="C514" s="268" t="s">
        <v>1002</v>
      </c>
      <c r="D514" s="13" t="s">
        <v>655</v>
      </c>
      <c r="E514" s="14">
        <v>52</v>
      </c>
      <c r="F514" s="15">
        <v>17</v>
      </c>
      <c r="G514" s="20" t="s">
        <v>199</v>
      </c>
      <c r="H514" s="20" t="s">
        <v>200</v>
      </c>
      <c r="I514" s="25" t="s">
        <v>152</v>
      </c>
      <c r="J514" s="23" t="s">
        <v>415</v>
      </c>
      <c r="K514" s="273"/>
      <c r="L514" s="274"/>
      <c r="M514" s="276"/>
      <c r="N514" s="276"/>
      <c r="O514" s="277"/>
    </row>
    <row r="515" spans="1:15" hidden="1" outlineLevel="2" x14ac:dyDescent="0.2">
      <c r="B515" s="267" t="s">
        <v>997</v>
      </c>
      <c r="C515" s="268" t="s">
        <v>1002</v>
      </c>
      <c r="D515" s="13" t="s">
        <v>655</v>
      </c>
      <c r="E515" s="14">
        <v>52</v>
      </c>
      <c r="F515" s="15">
        <v>17</v>
      </c>
      <c r="G515" s="20" t="s">
        <v>201</v>
      </c>
      <c r="H515" s="20" t="s">
        <v>202</v>
      </c>
      <c r="I515" s="25" t="s">
        <v>152</v>
      </c>
      <c r="J515" s="23" t="s">
        <v>415</v>
      </c>
      <c r="K515" s="273"/>
      <c r="L515" s="274"/>
      <c r="M515" s="276"/>
      <c r="N515" s="276"/>
      <c r="O515" s="277"/>
    </row>
    <row r="516" spans="1:15" hidden="1" outlineLevel="2" x14ac:dyDescent="0.2">
      <c r="B516" s="267" t="s">
        <v>997</v>
      </c>
      <c r="C516" s="268" t="s">
        <v>1002</v>
      </c>
      <c r="D516" s="13" t="s">
        <v>655</v>
      </c>
      <c r="E516" s="14">
        <v>52</v>
      </c>
      <c r="F516" s="15">
        <v>17</v>
      </c>
      <c r="G516" s="20" t="s">
        <v>203</v>
      </c>
      <c r="H516" s="20" t="s">
        <v>967</v>
      </c>
      <c r="I516" s="25" t="s">
        <v>81</v>
      </c>
      <c r="J516" s="23" t="s">
        <v>415</v>
      </c>
      <c r="K516" s="273"/>
      <c r="L516" s="274"/>
      <c r="M516" s="276"/>
      <c r="N516" s="276"/>
      <c r="O516" s="277"/>
    </row>
    <row r="517" spans="1:15" ht="13.5" hidden="1" outlineLevel="2" thickBot="1" x14ac:dyDescent="0.25">
      <c r="B517" s="267" t="s">
        <v>997</v>
      </c>
      <c r="C517" s="268" t="s">
        <v>1002</v>
      </c>
      <c r="D517" s="33" t="s">
        <v>655</v>
      </c>
      <c r="E517" s="34">
        <v>52</v>
      </c>
      <c r="F517" s="35">
        <v>17</v>
      </c>
      <c r="G517" s="36" t="str">
        <f>"7383"</f>
        <v>7383</v>
      </c>
      <c r="H517" s="36" t="s">
        <v>205</v>
      </c>
      <c r="I517" s="69" t="s">
        <v>68</v>
      </c>
      <c r="J517" s="38" t="s">
        <v>415</v>
      </c>
      <c r="K517" s="280"/>
      <c r="L517" s="281"/>
      <c r="M517" s="282"/>
      <c r="N517" s="283"/>
      <c r="O517" s="284"/>
    </row>
    <row r="518" spans="1:15" ht="13.5" hidden="1" outlineLevel="2" thickBot="1" x14ac:dyDescent="0.25">
      <c r="B518" s="267" t="s">
        <v>997</v>
      </c>
      <c r="C518" s="268" t="s">
        <v>1002</v>
      </c>
      <c r="K518" s="3"/>
      <c r="L518" s="3"/>
    </row>
    <row r="519" spans="1:15" ht="13.5" outlineLevel="1" collapsed="1" thickBot="1" x14ac:dyDescent="0.25">
      <c r="A519" s="7"/>
      <c r="B519" s="267" t="s">
        <v>997</v>
      </c>
      <c r="C519" s="3" t="s">
        <v>1003</v>
      </c>
      <c r="D519" s="10" t="s">
        <v>659</v>
      </c>
      <c r="E519" s="11">
        <v>52</v>
      </c>
      <c r="F519" s="11">
        <v>17</v>
      </c>
      <c r="G519" s="569" t="s">
        <v>660</v>
      </c>
      <c r="H519" s="570"/>
      <c r="I519" s="570"/>
      <c r="J519" s="571"/>
      <c r="K519" s="597" t="s">
        <v>1199</v>
      </c>
      <c r="L519" s="598"/>
      <c r="M519" s="598"/>
      <c r="N519" s="599"/>
      <c r="O519" s="444" t="s">
        <v>69</v>
      </c>
    </row>
    <row r="520" spans="1:15" hidden="1" outlineLevel="2" x14ac:dyDescent="0.2">
      <c r="A520" s="7"/>
      <c r="B520" s="267" t="s">
        <v>997</v>
      </c>
      <c r="C520" s="268" t="s">
        <v>1003</v>
      </c>
      <c r="D520" s="13" t="s">
        <v>659</v>
      </c>
      <c r="E520" s="14">
        <v>52</v>
      </c>
      <c r="F520" s="15">
        <v>17</v>
      </c>
      <c r="G520" s="64" t="str">
        <f>"6311"</f>
        <v>6311</v>
      </c>
      <c r="H520" s="64" t="s">
        <v>182</v>
      </c>
      <c r="I520" s="65" t="s">
        <v>68</v>
      </c>
      <c r="J520" s="66" t="s">
        <v>414</v>
      </c>
      <c r="K520" s="269"/>
      <c r="L520" s="270"/>
      <c r="M520" s="67" t="s">
        <v>657</v>
      </c>
      <c r="N520" s="65" t="s">
        <v>68</v>
      </c>
      <c r="O520" s="265" t="s">
        <v>414</v>
      </c>
    </row>
    <row r="521" spans="1:15" hidden="1" outlineLevel="2" x14ac:dyDescent="0.2">
      <c r="A521" s="7"/>
      <c r="B521" s="267" t="s">
        <v>997</v>
      </c>
      <c r="C521" s="268" t="s">
        <v>1003</v>
      </c>
      <c r="D521" s="13" t="s">
        <v>659</v>
      </c>
      <c r="E521" s="14">
        <v>52</v>
      </c>
      <c r="F521" s="15">
        <v>17</v>
      </c>
      <c r="G521" s="16" t="s">
        <v>183</v>
      </c>
      <c r="H521" s="16" t="s">
        <v>184</v>
      </c>
      <c r="I521" s="18"/>
      <c r="J521" s="19" t="s">
        <v>415</v>
      </c>
      <c r="K521" s="271"/>
      <c r="L521" s="272"/>
      <c r="M521" s="17"/>
      <c r="N521" s="18"/>
      <c r="O521" s="263" t="s">
        <v>414</v>
      </c>
    </row>
    <row r="522" spans="1:15" hidden="1" outlineLevel="2" x14ac:dyDescent="0.2">
      <c r="A522" s="7"/>
      <c r="B522" s="267" t="s">
        <v>997</v>
      </c>
      <c r="C522" s="268" t="s">
        <v>1003</v>
      </c>
      <c r="D522" s="13" t="s">
        <v>659</v>
      </c>
      <c r="E522" s="14">
        <v>52</v>
      </c>
      <c r="F522" s="15">
        <v>17</v>
      </c>
      <c r="G522" s="20" t="s">
        <v>185</v>
      </c>
      <c r="H522" s="20" t="s">
        <v>186</v>
      </c>
      <c r="I522" s="25" t="s">
        <v>68</v>
      </c>
      <c r="J522" s="23" t="s">
        <v>414</v>
      </c>
      <c r="K522" s="273"/>
      <c r="L522" s="274"/>
      <c r="M522" s="275"/>
      <c r="N522" s="276"/>
      <c r="O522" s="277"/>
    </row>
    <row r="523" spans="1:15" hidden="1" outlineLevel="2" x14ac:dyDescent="0.2">
      <c r="A523" s="7"/>
      <c r="B523" s="267" t="s">
        <v>997</v>
      </c>
      <c r="C523" s="268" t="s">
        <v>1003</v>
      </c>
      <c r="D523" s="13" t="s">
        <v>659</v>
      </c>
      <c r="E523" s="14">
        <v>52</v>
      </c>
      <c r="F523" s="15">
        <v>17</v>
      </c>
      <c r="G523" s="20" t="s">
        <v>187</v>
      </c>
      <c r="H523" s="20" t="s">
        <v>188</v>
      </c>
      <c r="I523" s="25" t="s">
        <v>68</v>
      </c>
      <c r="J523" s="23" t="s">
        <v>415</v>
      </c>
      <c r="K523" s="273"/>
      <c r="L523" s="274"/>
      <c r="M523" s="275"/>
      <c r="N523" s="276"/>
      <c r="O523" s="277"/>
    </row>
    <row r="524" spans="1:15" hidden="1" outlineLevel="2" x14ac:dyDescent="0.2">
      <c r="A524" s="7"/>
      <c r="B524" s="267" t="s">
        <v>997</v>
      </c>
      <c r="C524" s="268" t="s">
        <v>1003</v>
      </c>
      <c r="D524" s="13" t="s">
        <v>659</v>
      </c>
      <c r="E524" s="14">
        <v>52</v>
      </c>
      <c r="F524" s="15">
        <v>17</v>
      </c>
      <c r="G524" s="20" t="s">
        <v>189</v>
      </c>
      <c r="H524" s="20" t="s">
        <v>190</v>
      </c>
      <c r="I524" s="25" t="s">
        <v>109</v>
      </c>
      <c r="J524" s="23" t="s">
        <v>415</v>
      </c>
      <c r="K524" s="273"/>
      <c r="L524" s="274"/>
      <c r="M524" s="275"/>
      <c r="N524" s="276"/>
      <c r="O524" s="277"/>
    </row>
    <row r="525" spans="1:15" hidden="1" outlineLevel="2" x14ac:dyDescent="0.2">
      <c r="A525" s="7"/>
      <c r="B525" s="267" t="s">
        <v>997</v>
      </c>
      <c r="C525" s="268" t="s">
        <v>1003</v>
      </c>
      <c r="D525" s="13" t="s">
        <v>659</v>
      </c>
      <c r="E525" s="14">
        <v>52</v>
      </c>
      <c r="F525" s="15">
        <v>17</v>
      </c>
      <c r="G525" s="20" t="s">
        <v>191</v>
      </c>
      <c r="H525" s="20" t="s">
        <v>192</v>
      </c>
      <c r="I525" s="25" t="s">
        <v>110</v>
      </c>
      <c r="J525" s="23" t="s">
        <v>415</v>
      </c>
      <c r="K525" s="285"/>
      <c r="L525" s="24"/>
      <c r="M525" s="22" t="s">
        <v>661</v>
      </c>
      <c r="N525" s="25" t="s">
        <v>68</v>
      </c>
      <c r="O525" s="260" t="s">
        <v>414</v>
      </c>
    </row>
    <row r="526" spans="1:15" hidden="1" outlineLevel="2" x14ac:dyDescent="0.2">
      <c r="A526" s="7"/>
      <c r="B526" s="267" t="s">
        <v>997</v>
      </c>
      <c r="C526" s="268" t="s">
        <v>1003</v>
      </c>
      <c r="D526" s="13" t="s">
        <v>659</v>
      </c>
      <c r="E526" s="14">
        <v>52</v>
      </c>
      <c r="F526" s="15">
        <v>17</v>
      </c>
      <c r="G526" s="16" t="s">
        <v>193</v>
      </c>
      <c r="H526" s="16" t="s">
        <v>194</v>
      </c>
      <c r="I526" s="18"/>
      <c r="J526" s="19" t="s">
        <v>415</v>
      </c>
      <c r="K526" s="271"/>
      <c r="L526" s="272"/>
      <c r="M526" s="18"/>
      <c r="N526" s="18"/>
      <c r="O526" s="263" t="s">
        <v>414</v>
      </c>
    </row>
    <row r="527" spans="1:15" hidden="1" outlineLevel="2" x14ac:dyDescent="0.2">
      <c r="A527" s="7"/>
      <c r="B527" s="267" t="s">
        <v>997</v>
      </c>
      <c r="C527" s="268" t="s">
        <v>1003</v>
      </c>
      <c r="D527" s="13" t="s">
        <v>659</v>
      </c>
      <c r="E527" s="14">
        <v>52</v>
      </c>
      <c r="F527" s="15">
        <v>17</v>
      </c>
      <c r="G527" s="20" t="s">
        <v>195</v>
      </c>
      <c r="H527" s="20" t="s">
        <v>196</v>
      </c>
      <c r="I527" s="25" t="s">
        <v>68</v>
      </c>
      <c r="J527" s="23" t="s">
        <v>414</v>
      </c>
      <c r="K527" s="278"/>
      <c r="L527" s="279"/>
      <c r="M527" s="22" t="s">
        <v>658</v>
      </c>
      <c r="N527" s="25" t="s">
        <v>68</v>
      </c>
      <c r="O527" s="260" t="s">
        <v>414</v>
      </c>
    </row>
    <row r="528" spans="1:15" hidden="1" outlineLevel="2" x14ac:dyDescent="0.2">
      <c r="A528" s="7"/>
      <c r="B528" s="267" t="s">
        <v>997</v>
      </c>
      <c r="C528" s="268" t="s">
        <v>1003</v>
      </c>
      <c r="D528" s="13" t="s">
        <v>659</v>
      </c>
      <c r="E528" s="14">
        <v>52</v>
      </c>
      <c r="F528" s="15">
        <v>17</v>
      </c>
      <c r="G528" s="20" t="s">
        <v>197</v>
      </c>
      <c r="H528" s="20" t="s">
        <v>198</v>
      </c>
      <c r="I528" s="25" t="s">
        <v>966</v>
      </c>
      <c r="J528" s="23" t="s">
        <v>415</v>
      </c>
      <c r="K528" s="173" t="s">
        <v>405</v>
      </c>
      <c r="L528" s="445" t="s">
        <v>676</v>
      </c>
      <c r="M528" s="25" t="s">
        <v>774</v>
      </c>
      <c r="N528" s="25" t="s">
        <v>714</v>
      </c>
      <c r="O528" s="260" t="s">
        <v>414</v>
      </c>
    </row>
    <row r="529" spans="1:15" hidden="1" outlineLevel="2" x14ac:dyDescent="0.2">
      <c r="A529" s="7"/>
      <c r="B529" s="267" t="s">
        <v>997</v>
      </c>
      <c r="C529" s="268" t="s">
        <v>1003</v>
      </c>
      <c r="D529" s="13" t="s">
        <v>659</v>
      </c>
      <c r="E529" s="14">
        <v>52</v>
      </c>
      <c r="F529" s="15">
        <v>17</v>
      </c>
      <c r="G529" s="20" t="s">
        <v>199</v>
      </c>
      <c r="H529" s="20" t="s">
        <v>200</v>
      </c>
      <c r="I529" s="25" t="s">
        <v>152</v>
      </c>
      <c r="J529" s="23" t="s">
        <v>415</v>
      </c>
      <c r="K529" s="273"/>
      <c r="L529" s="274"/>
      <c r="M529" s="276"/>
      <c r="N529" s="276"/>
      <c r="O529" s="277"/>
    </row>
    <row r="530" spans="1:15" hidden="1" outlineLevel="2" x14ac:dyDescent="0.2">
      <c r="A530" s="7"/>
      <c r="B530" s="267" t="s">
        <v>997</v>
      </c>
      <c r="C530" s="268" t="s">
        <v>1003</v>
      </c>
      <c r="D530" s="13" t="s">
        <v>659</v>
      </c>
      <c r="E530" s="14">
        <v>52</v>
      </c>
      <c r="F530" s="15">
        <v>17</v>
      </c>
      <c r="G530" s="20" t="s">
        <v>201</v>
      </c>
      <c r="H530" s="20" t="s">
        <v>202</v>
      </c>
      <c r="I530" s="25" t="s">
        <v>152</v>
      </c>
      <c r="J530" s="23" t="s">
        <v>415</v>
      </c>
      <c r="K530" s="273"/>
      <c r="L530" s="274"/>
      <c r="M530" s="276"/>
      <c r="N530" s="276"/>
      <c r="O530" s="277"/>
    </row>
    <row r="531" spans="1:15" hidden="1" outlineLevel="2" x14ac:dyDescent="0.2">
      <c r="A531" s="7"/>
      <c r="B531" s="267" t="s">
        <v>997</v>
      </c>
      <c r="C531" s="268" t="s">
        <v>1003</v>
      </c>
      <c r="D531" s="13" t="s">
        <v>659</v>
      </c>
      <c r="E531" s="14">
        <v>52</v>
      </c>
      <c r="F531" s="15">
        <v>17</v>
      </c>
      <c r="G531" s="20" t="s">
        <v>203</v>
      </c>
      <c r="H531" s="20" t="s">
        <v>967</v>
      </c>
      <c r="I531" s="25" t="s">
        <v>81</v>
      </c>
      <c r="J531" s="23" t="s">
        <v>415</v>
      </c>
      <c r="K531" s="273"/>
      <c r="L531" s="274"/>
      <c r="M531" s="276"/>
      <c r="N531" s="276"/>
      <c r="O531" s="277"/>
    </row>
    <row r="532" spans="1:15" ht="13.5" hidden="1" outlineLevel="2" thickBot="1" x14ac:dyDescent="0.25">
      <c r="A532" s="7"/>
      <c r="B532" s="267" t="s">
        <v>997</v>
      </c>
      <c r="C532" s="268" t="s">
        <v>1003</v>
      </c>
      <c r="D532" s="33" t="s">
        <v>659</v>
      </c>
      <c r="E532" s="34">
        <v>52</v>
      </c>
      <c r="F532" s="35">
        <v>17</v>
      </c>
      <c r="G532" s="36" t="str">
        <f>"7383"</f>
        <v>7383</v>
      </c>
      <c r="H532" s="36" t="s">
        <v>205</v>
      </c>
      <c r="I532" s="69" t="s">
        <v>68</v>
      </c>
      <c r="J532" s="38" t="s">
        <v>415</v>
      </c>
      <c r="K532" s="280"/>
      <c r="L532" s="281"/>
      <c r="M532" s="282"/>
      <c r="N532" s="283"/>
      <c r="O532" s="284"/>
    </row>
    <row r="533" spans="1:15" ht="13.5" hidden="1" outlineLevel="2" thickBot="1" x14ac:dyDescent="0.25">
      <c r="A533" s="7"/>
      <c r="B533" s="267" t="s">
        <v>997</v>
      </c>
      <c r="C533" s="268" t="s">
        <v>1003</v>
      </c>
      <c r="K533" s="3"/>
      <c r="L533" s="3"/>
    </row>
    <row r="534" spans="1:15" ht="13.5" outlineLevel="1" collapsed="1" thickBot="1" x14ac:dyDescent="0.25">
      <c r="A534" s="7"/>
      <c r="B534" s="267" t="s">
        <v>997</v>
      </c>
      <c r="C534" s="3" t="s">
        <v>1004</v>
      </c>
      <c r="D534" s="10" t="s">
        <v>662</v>
      </c>
      <c r="E534" s="11">
        <v>52</v>
      </c>
      <c r="F534" s="11">
        <v>17</v>
      </c>
      <c r="G534" s="569" t="s">
        <v>663</v>
      </c>
      <c r="H534" s="570"/>
      <c r="I534" s="570"/>
      <c r="J534" s="571"/>
      <c r="K534" s="597" t="s">
        <v>1198</v>
      </c>
      <c r="L534" s="598"/>
      <c r="M534" s="598"/>
      <c r="N534" s="599"/>
      <c r="O534" s="444" t="s">
        <v>69</v>
      </c>
    </row>
    <row r="535" spans="1:15" hidden="1" outlineLevel="2" x14ac:dyDescent="0.2">
      <c r="A535" s="7"/>
      <c r="B535" s="267" t="s">
        <v>997</v>
      </c>
      <c r="C535" s="268" t="s">
        <v>1004</v>
      </c>
      <c r="D535" s="13" t="s">
        <v>662</v>
      </c>
      <c r="E535" s="14">
        <v>52</v>
      </c>
      <c r="F535" s="15">
        <v>17</v>
      </c>
      <c r="G535" s="64" t="str">
        <f>"6311"</f>
        <v>6311</v>
      </c>
      <c r="H535" s="64" t="s">
        <v>182</v>
      </c>
      <c r="I535" s="65" t="s">
        <v>68</v>
      </c>
      <c r="J535" s="66" t="s">
        <v>414</v>
      </c>
      <c r="K535" s="269"/>
      <c r="L535" s="270"/>
      <c r="M535" s="67" t="s">
        <v>657</v>
      </c>
      <c r="N535" s="65" t="s">
        <v>68</v>
      </c>
      <c r="O535" s="265" t="s">
        <v>414</v>
      </c>
    </row>
    <row r="536" spans="1:15" hidden="1" outlineLevel="2" x14ac:dyDescent="0.2">
      <c r="A536" s="7"/>
      <c r="B536" s="267" t="s">
        <v>997</v>
      </c>
      <c r="C536" s="268" t="s">
        <v>1004</v>
      </c>
      <c r="D536" s="13" t="s">
        <v>662</v>
      </c>
      <c r="E536" s="14">
        <v>52</v>
      </c>
      <c r="F536" s="15">
        <v>17</v>
      </c>
      <c r="G536" s="16" t="s">
        <v>183</v>
      </c>
      <c r="H536" s="16" t="s">
        <v>184</v>
      </c>
      <c r="I536" s="18"/>
      <c r="J536" s="19" t="s">
        <v>415</v>
      </c>
      <c r="K536" s="271"/>
      <c r="L536" s="272"/>
      <c r="M536" s="17"/>
      <c r="N536" s="18"/>
      <c r="O536" s="263" t="s">
        <v>414</v>
      </c>
    </row>
    <row r="537" spans="1:15" hidden="1" outlineLevel="2" x14ac:dyDescent="0.2">
      <c r="A537" s="7"/>
      <c r="B537" s="267" t="s">
        <v>997</v>
      </c>
      <c r="C537" s="268" t="s">
        <v>1004</v>
      </c>
      <c r="D537" s="13" t="s">
        <v>662</v>
      </c>
      <c r="E537" s="14">
        <v>52</v>
      </c>
      <c r="F537" s="15">
        <v>17</v>
      </c>
      <c r="G537" s="20" t="s">
        <v>185</v>
      </c>
      <c r="H537" s="20" t="s">
        <v>186</v>
      </c>
      <c r="I537" s="25" t="s">
        <v>68</v>
      </c>
      <c r="J537" s="23" t="s">
        <v>414</v>
      </c>
      <c r="K537" s="273"/>
      <c r="L537" s="274"/>
      <c r="M537" s="275"/>
      <c r="N537" s="276"/>
      <c r="O537" s="277"/>
    </row>
    <row r="538" spans="1:15" hidden="1" outlineLevel="2" x14ac:dyDescent="0.2">
      <c r="A538" s="7"/>
      <c r="B538" s="267" t="s">
        <v>997</v>
      </c>
      <c r="C538" s="268" t="s">
        <v>1004</v>
      </c>
      <c r="D538" s="13" t="s">
        <v>662</v>
      </c>
      <c r="E538" s="14">
        <v>52</v>
      </c>
      <c r="F538" s="15">
        <v>17</v>
      </c>
      <c r="G538" s="20" t="s">
        <v>187</v>
      </c>
      <c r="H538" s="20" t="s">
        <v>188</v>
      </c>
      <c r="I538" s="25" t="s">
        <v>68</v>
      </c>
      <c r="J538" s="23" t="s">
        <v>415</v>
      </c>
      <c r="K538" s="273"/>
      <c r="L538" s="274"/>
      <c r="M538" s="275"/>
      <c r="N538" s="276"/>
      <c r="O538" s="277"/>
    </row>
    <row r="539" spans="1:15" hidden="1" outlineLevel="2" x14ac:dyDescent="0.2">
      <c r="A539" s="7"/>
      <c r="B539" s="267" t="s">
        <v>997</v>
      </c>
      <c r="C539" s="268" t="s">
        <v>1004</v>
      </c>
      <c r="D539" s="13" t="s">
        <v>662</v>
      </c>
      <c r="E539" s="14">
        <v>52</v>
      </c>
      <c r="F539" s="15">
        <v>17</v>
      </c>
      <c r="G539" s="20" t="s">
        <v>189</v>
      </c>
      <c r="H539" s="20" t="s">
        <v>190</v>
      </c>
      <c r="I539" s="25" t="s">
        <v>109</v>
      </c>
      <c r="J539" s="23" t="s">
        <v>415</v>
      </c>
      <c r="K539" s="273"/>
      <c r="L539" s="274"/>
      <c r="M539" s="275"/>
      <c r="N539" s="276"/>
      <c r="O539" s="277"/>
    </row>
    <row r="540" spans="1:15" hidden="1" outlineLevel="2" x14ac:dyDescent="0.2">
      <c r="A540" s="7"/>
      <c r="B540" s="267" t="s">
        <v>997</v>
      </c>
      <c r="C540" s="268" t="s">
        <v>1004</v>
      </c>
      <c r="D540" s="13" t="s">
        <v>662</v>
      </c>
      <c r="E540" s="14">
        <v>52</v>
      </c>
      <c r="F540" s="15">
        <v>17</v>
      </c>
      <c r="G540" s="20" t="s">
        <v>191</v>
      </c>
      <c r="H540" s="20" t="s">
        <v>192</v>
      </c>
      <c r="I540" s="25" t="s">
        <v>110</v>
      </c>
      <c r="J540" s="23" t="s">
        <v>415</v>
      </c>
      <c r="K540" s="285"/>
      <c r="L540" s="24"/>
      <c r="M540" s="22" t="s">
        <v>664</v>
      </c>
      <c r="N540" s="25" t="s">
        <v>68</v>
      </c>
      <c r="O540" s="260" t="s">
        <v>414</v>
      </c>
    </row>
    <row r="541" spans="1:15" hidden="1" outlineLevel="2" x14ac:dyDescent="0.2">
      <c r="A541" s="7"/>
      <c r="B541" s="267" t="s">
        <v>997</v>
      </c>
      <c r="C541" s="268" t="s">
        <v>1004</v>
      </c>
      <c r="D541" s="13" t="s">
        <v>662</v>
      </c>
      <c r="E541" s="14">
        <v>52</v>
      </c>
      <c r="F541" s="15">
        <v>17</v>
      </c>
      <c r="G541" s="16" t="s">
        <v>193</v>
      </c>
      <c r="H541" s="16" t="s">
        <v>194</v>
      </c>
      <c r="I541" s="18"/>
      <c r="J541" s="19" t="s">
        <v>415</v>
      </c>
      <c r="K541" s="271"/>
      <c r="L541" s="272"/>
      <c r="M541" s="18"/>
      <c r="N541" s="18"/>
      <c r="O541" s="263" t="s">
        <v>414</v>
      </c>
    </row>
    <row r="542" spans="1:15" hidden="1" outlineLevel="2" x14ac:dyDescent="0.2">
      <c r="A542" s="7"/>
      <c r="B542" s="267" t="s">
        <v>997</v>
      </c>
      <c r="C542" s="268" t="s">
        <v>1004</v>
      </c>
      <c r="D542" s="13" t="s">
        <v>662</v>
      </c>
      <c r="E542" s="14">
        <v>52</v>
      </c>
      <c r="F542" s="15">
        <v>17</v>
      </c>
      <c r="G542" s="20" t="s">
        <v>195</v>
      </c>
      <c r="H542" s="20" t="s">
        <v>196</v>
      </c>
      <c r="I542" s="25" t="s">
        <v>68</v>
      </c>
      <c r="J542" s="23" t="s">
        <v>414</v>
      </c>
      <c r="K542" s="278"/>
      <c r="L542" s="279"/>
      <c r="M542" s="22" t="s">
        <v>665</v>
      </c>
      <c r="N542" s="25" t="s">
        <v>68</v>
      </c>
      <c r="O542" s="260" t="s">
        <v>414</v>
      </c>
    </row>
    <row r="543" spans="1:15" ht="24" hidden="1" outlineLevel="2" x14ac:dyDescent="0.2">
      <c r="A543" s="7"/>
      <c r="B543" s="267" t="s">
        <v>997</v>
      </c>
      <c r="C543" s="268" t="s">
        <v>1004</v>
      </c>
      <c r="D543" s="13" t="s">
        <v>662</v>
      </c>
      <c r="E543" s="14">
        <v>52</v>
      </c>
      <c r="F543" s="15">
        <v>17</v>
      </c>
      <c r="G543" s="20" t="s">
        <v>197</v>
      </c>
      <c r="H543" s="20" t="s">
        <v>198</v>
      </c>
      <c r="I543" s="25" t="s">
        <v>966</v>
      </c>
      <c r="J543" s="23" t="s">
        <v>415</v>
      </c>
      <c r="K543" s="173" t="s">
        <v>405</v>
      </c>
      <c r="L543" s="445" t="s">
        <v>677</v>
      </c>
      <c r="M543" s="344" t="s">
        <v>776</v>
      </c>
      <c r="N543" s="25" t="s">
        <v>1140</v>
      </c>
      <c r="O543" s="260" t="s">
        <v>414</v>
      </c>
    </row>
    <row r="544" spans="1:15" hidden="1" outlineLevel="2" x14ac:dyDescent="0.2">
      <c r="A544" s="7"/>
      <c r="B544" s="267" t="s">
        <v>997</v>
      </c>
      <c r="C544" s="268" t="s">
        <v>1004</v>
      </c>
      <c r="D544" s="13" t="s">
        <v>662</v>
      </c>
      <c r="E544" s="14">
        <v>52</v>
      </c>
      <c r="F544" s="15">
        <v>17</v>
      </c>
      <c r="G544" s="20" t="s">
        <v>199</v>
      </c>
      <c r="H544" s="20" t="s">
        <v>200</v>
      </c>
      <c r="I544" s="25" t="s">
        <v>152</v>
      </c>
      <c r="J544" s="23" t="s">
        <v>415</v>
      </c>
      <c r="K544" s="184"/>
      <c r="L544" s="288"/>
      <c r="M544" s="26"/>
      <c r="N544" s="26"/>
      <c r="O544" s="28"/>
    </row>
    <row r="545" spans="1:15" hidden="1" outlineLevel="2" x14ac:dyDescent="0.2">
      <c r="A545" s="7"/>
      <c r="B545" s="267" t="s">
        <v>997</v>
      </c>
      <c r="C545" s="268" t="s">
        <v>1004</v>
      </c>
      <c r="D545" s="13" t="s">
        <v>662</v>
      </c>
      <c r="E545" s="14">
        <v>52</v>
      </c>
      <c r="F545" s="15">
        <v>17</v>
      </c>
      <c r="G545" s="20" t="s">
        <v>201</v>
      </c>
      <c r="H545" s="20" t="s">
        <v>202</v>
      </c>
      <c r="I545" s="25" t="s">
        <v>152</v>
      </c>
      <c r="J545" s="23" t="s">
        <v>415</v>
      </c>
      <c r="K545" s="173" t="s">
        <v>405</v>
      </c>
      <c r="L545" s="24" t="s">
        <v>867</v>
      </c>
      <c r="M545" s="25" t="s">
        <v>1496</v>
      </c>
      <c r="N545" s="25" t="s">
        <v>1140</v>
      </c>
      <c r="O545" s="23" t="s">
        <v>415</v>
      </c>
    </row>
    <row r="546" spans="1:15" hidden="1" outlineLevel="2" x14ac:dyDescent="0.2">
      <c r="A546" s="7"/>
      <c r="B546" s="267" t="s">
        <v>997</v>
      </c>
      <c r="C546" s="268" t="s">
        <v>1004</v>
      </c>
      <c r="D546" s="13" t="s">
        <v>662</v>
      </c>
      <c r="E546" s="14">
        <v>52</v>
      </c>
      <c r="F546" s="15">
        <v>17</v>
      </c>
      <c r="G546" s="20" t="s">
        <v>203</v>
      </c>
      <c r="H546" s="20" t="s">
        <v>967</v>
      </c>
      <c r="I546" s="25" t="s">
        <v>81</v>
      </c>
      <c r="J546" s="23" t="s">
        <v>415</v>
      </c>
      <c r="K546" s="273"/>
      <c r="L546" s="274"/>
      <c r="M546" s="276"/>
      <c r="N546" s="276"/>
      <c r="O546" s="277"/>
    </row>
    <row r="547" spans="1:15" ht="13.5" hidden="1" outlineLevel="2" thickBot="1" x14ac:dyDescent="0.25">
      <c r="A547" s="7"/>
      <c r="B547" s="267" t="s">
        <v>997</v>
      </c>
      <c r="C547" s="268" t="s">
        <v>1004</v>
      </c>
      <c r="D547" s="33" t="s">
        <v>662</v>
      </c>
      <c r="E547" s="34">
        <v>52</v>
      </c>
      <c r="F547" s="35">
        <v>17</v>
      </c>
      <c r="G547" s="36" t="str">
        <f>"7383"</f>
        <v>7383</v>
      </c>
      <c r="H547" s="36" t="s">
        <v>205</v>
      </c>
      <c r="I547" s="69" t="s">
        <v>68</v>
      </c>
      <c r="J547" s="38" t="s">
        <v>415</v>
      </c>
      <c r="K547" s="280"/>
      <c r="L547" s="281"/>
      <c r="M547" s="282"/>
      <c r="N547" s="283"/>
      <c r="O547" s="284"/>
    </row>
    <row r="548" spans="1:15" ht="13.5" hidden="1" outlineLevel="2" thickBot="1" x14ac:dyDescent="0.25">
      <c r="A548" s="7"/>
      <c r="B548" s="267" t="s">
        <v>997</v>
      </c>
      <c r="C548" s="268" t="s">
        <v>1004</v>
      </c>
      <c r="K548" s="3"/>
      <c r="L548" s="3"/>
    </row>
    <row r="549" spans="1:15" ht="13.5" outlineLevel="1" collapsed="1" thickBot="1" x14ac:dyDescent="0.25">
      <c r="A549" s="7"/>
      <c r="B549" s="267" t="s">
        <v>997</v>
      </c>
      <c r="C549" s="3" t="s">
        <v>1005</v>
      </c>
      <c r="D549" s="10" t="s">
        <v>666</v>
      </c>
      <c r="E549" s="11">
        <v>52</v>
      </c>
      <c r="F549" s="11">
        <v>17</v>
      </c>
      <c r="G549" s="569" t="s">
        <v>667</v>
      </c>
      <c r="H549" s="570"/>
      <c r="I549" s="570"/>
      <c r="J549" s="571"/>
      <c r="K549" s="597" t="s">
        <v>1234</v>
      </c>
      <c r="L549" s="598"/>
      <c r="M549" s="598"/>
      <c r="N549" s="599"/>
      <c r="O549" s="444" t="s">
        <v>69</v>
      </c>
    </row>
    <row r="550" spans="1:15" hidden="1" outlineLevel="2" x14ac:dyDescent="0.2">
      <c r="A550" s="7"/>
      <c r="B550" s="267" t="s">
        <v>997</v>
      </c>
      <c r="C550" s="268" t="s">
        <v>1005</v>
      </c>
      <c r="D550" s="13" t="s">
        <v>666</v>
      </c>
      <c r="E550" s="14">
        <v>52</v>
      </c>
      <c r="F550" s="15">
        <v>17</v>
      </c>
      <c r="G550" s="64" t="str">
        <f>"6311"</f>
        <v>6311</v>
      </c>
      <c r="H550" s="64" t="s">
        <v>182</v>
      </c>
      <c r="I550" s="65" t="s">
        <v>68</v>
      </c>
      <c r="J550" s="66" t="s">
        <v>414</v>
      </c>
      <c r="K550" s="269"/>
      <c r="L550" s="270"/>
      <c r="M550" s="67" t="s">
        <v>657</v>
      </c>
      <c r="N550" s="65" t="s">
        <v>68</v>
      </c>
      <c r="O550" s="265" t="s">
        <v>414</v>
      </c>
    </row>
    <row r="551" spans="1:15" hidden="1" outlineLevel="2" x14ac:dyDescent="0.2">
      <c r="A551" s="7"/>
      <c r="B551" s="267" t="s">
        <v>997</v>
      </c>
      <c r="C551" s="268" t="s">
        <v>1005</v>
      </c>
      <c r="D551" s="13" t="s">
        <v>666</v>
      </c>
      <c r="E551" s="14">
        <v>52</v>
      </c>
      <c r="F551" s="15">
        <v>17</v>
      </c>
      <c r="G551" s="16" t="s">
        <v>183</v>
      </c>
      <c r="H551" s="16" t="s">
        <v>184</v>
      </c>
      <c r="I551" s="18"/>
      <c r="J551" s="19" t="s">
        <v>415</v>
      </c>
      <c r="K551" s="271"/>
      <c r="L551" s="272"/>
      <c r="M551" s="17"/>
      <c r="N551" s="18"/>
      <c r="O551" s="263" t="s">
        <v>414</v>
      </c>
    </row>
    <row r="552" spans="1:15" hidden="1" outlineLevel="2" x14ac:dyDescent="0.2">
      <c r="A552" s="7"/>
      <c r="B552" s="267" t="s">
        <v>997</v>
      </c>
      <c r="C552" s="268" t="s">
        <v>1005</v>
      </c>
      <c r="D552" s="13" t="s">
        <v>666</v>
      </c>
      <c r="E552" s="14">
        <v>52</v>
      </c>
      <c r="F552" s="15">
        <v>17</v>
      </c>
      <c r="G552" s="20" t="s">
        <v>185</v>
      </c>
      <c r="H552" s="20" t="s">
        <v>186</v>
      </c>
      <c r="I552" s="25" t="s">
        <v>68</v>
      </c>
      <c r="J552" s="23" t="s">
        <v>414</v>
      </c>
      <c r="K552" s="273"/>
      <c r="L552" s="274"/>
      <c r="M552" s="275"/>
      <c r="N552" s="276"/>
      <c r="O552" s="277"/>
    </row>
    <row r="553" spans="1:15" hidden="1" outlineLevel="2" x14ac:dyDescent="0.2">
      <c r="A553" s="7"/>
      <c r="B553" s="267" t="s">
        <v>997</v>
      </c>
      <c r="C553" s="268" t="s">
        <v>1005</v>
      </c>
      <c r="D553" s="13" t="s">
        <v>666</v>
      </c>
      <c r="E553" s="14">
        <v>52</v>
      </c>
      <c r="F553" s="15">
        <v>17</v>
      </c>
      <c r="G553" s="20" t="s">
        <v>187</v>
      </c>
      <c r="H553" s="20" t="s">
        <v>188</v>
      </c>
      <c r="I553" s="25" t="s">
        <v>68</v>
      </c>
      <c r="J553" s="23" t="s">
        <v>415</v>
      </c>
      <c r="K553" s="273"/>
      <c r="L553" s="274"/>
      <c r="M553" s="275"/>
      <c r="N553" s="276"/>
      <c r="O553" s="277"/>
    </row>
    <row r="554" spans="1:15" hidden="1" outlineLevel="2" x14ac:dyDescent="0.2">
      <c r="A554" s="7"/>
      <c r="B554" s="267" t="s">
        <v>997</v>
      </c>
      <c r="C554" s="268" t="s">
        <v>1005</v>
      </c>
      <c r="D554" s="13" t="s">
        <v>666</v>
      </c>
      <c r="E554" s="14">
        <v>52</v>
      </c>
      <c r="F554" s="15">
        <v>17</v>
      </c>
      <c r="G554" s="20" t="s">
        <v>189</v>
      </c>
      <c r="H554" s="20" t="s">
        <v>190</v>
      </c>
      <c r="I554" s="25" t="s">
        <v>109</v>
      </c>
      <c r="J554" s="23" t="s">
        <v>415</v>
      </c>
      <c r="K554" s="273"/>
      <c r="L554" s="274"/>
      <c r="M554" s="275"/>
      <c r="N554" s="276"/>
      <c r="O554" s="277"/>
    </row>
    <row r="555" spans="1:15" hidden="1" outlineLevel="2" x14ac:dyDescent="0.2">
      <c r="A555" s="7"/>
      <c r="B555" s="267" t="s">
        <v>997</v>
      </c>
      <c r="C555" s="268" t="s">
        <v>1005</v>
      </c>
      <c r="D555" s="13" t="s">
        <v>666</v>
      </c>
      <c r="E555" s="14">
        <v>52</v>
      </c>
      <c r="F555" s="15">
        <v>17</v>
      </c>
      <c r="G555" s="20" t="s">
        <v>191</v>
      </c>
      <c r="H555" s="20" t="s">
        <v>192</v>
      </c>
      <c r="I555" s="25" t="s">
        <v>110</v>
      </c>
      <c r="J555" s="23" t="s">
        <v>415</v>
      </c>
      <c r="K555" s="285"/>
      <c r="L555" s="24"/>
      <c r="M555" s="22" t="s">
        <v>668</v>
      </c>
      <c r="N555" s="25" t="s">
        <v>68</v>
      </c>
      <c r="O555" s="260" t="s">
        <v>414</v>
      </c>
    </row>
    <row r="556" spans="1:15" hidden="1" outlineLevel="2" x14ac:dyDescent="0.2">
      <c r="A556" s="7"/>
      <c r="B556" s="267" t="s">
        <v>997</v>
      </c>
      <c r="C556" s="268" t="s">
        <v>1005</v>
      </c>
      <c r="D556" s="13" t="s">
        <v>666</v>
      </c>
      <c r="E556" s="14">
        <v>52</v>
      </c>
      <c r="F556" s="15">
        <v>17</v>
      </c>
      <c r="G556" s="16" t="s">
        <v>193</v>
      </c>
      <c r="H556" s="16" t="s">
        <v>194</v>
      </c>
      <c r="I556" s="18"/>
      <c r="J556" s="19" t="s">
        <v>415</v>
      </c>
      <c r="K556" s="271"/>
      <c r="L556" s="272"/>
      <c r="M556" s="18"/>
      <c r="N556" s="18"/>
      <c r="O556" s="263" t="s">
        <v>414</v>
      </c>
    </row>
    <row r="557" spans="1:15" hidden="1" outlineLevel="2" x14ac:dyDescent="0.2">
      <c r="A557" s="7"/>
      <c r="B557" s="267" t="s">
        <v>997</v>
      </c>
      <c r="C557" s="268" t="s">
        <v>1005</v>
      </c>
      <c r="D557" s="13" t="s">
        <v>666</v>
      </c>
      <c r="E557" s="14">
        <v>52</v>
      </c>
      <c r="F557" s="15">
        <v>17</v>
      </c>
      <c r="G557" s="20" t="s">
        <v>195</v>
      </c>
      <c r="H557" s="20" t="s">
        <v>196</v>
      </c>
      <c r="I557" s="25" t="s">
        <v>68</v>
      </c>
      <c r="J557" s="23" t="s">
        <v>414</v>
      </c>
      <c r="K557" s="278"/>
      <c r="L557" s="279"/>
      <c r="M557" s="22" t="s">
        <v>665</v>
      </c>
      <c r="N557" s="25" t="s">
        <v>68</v>
      </c>
      <c r="O557" s="260" t="s">
        <v>414</v>
      </c>
    </row>
    <row r="558" spans="1:15" ht="24" hidden="1" outlineLevel="2" x14ac:dyDescent="0.2">
      <c r="A558" s="7"/>
      <c r="B558" s="267" t="s">
        <v>997</v>
      </c>
      <c r="C558" s="268" t="s">
        <v>1005</v>
      </c>
      <c r="D558" s="13" t="s">
        <v>666</v>
      </c>
      <c r="E558" s="14">
        <v>52</v>
      </c>
      <c r="F558" s="15">
        <v>17</v>
      </c>
      <c r="G558" s="20" t="s">
        <v>197</v>
      </c>
      <c r="H558" s="20" t="s">
        <v>198</v>
      </c>
      <c r="I558" s="25" t="s">
        <v>966</v>
      </c>
      <c r="J558" s="23" t="s">
        <v>415</v>
      </c>
      <c r="K558" s="173" t="s">
        <v>405</v>
      </c>
      <c r="L558" s="445" t="s">
        <v>678</v>
      </c>
      <c r="M558" s="344" t="s">
        <v>969</v>
      </c>
      <c r="N558" s="25" t="s">
        <v>1140</v>
      </c>
      <c r="O558" s="260" t="s">
        <v>414</v>
      </c>
    </row>
    <row r="559" spans="1:15" hidden="1" outlineLevel="2" x14ac:dyDescent="0.2">
      <c r="A559" s="7"/>
      <c r="B559" s="267" t="s">
        <v>997</v>
      </c>
      <c r="C559" s="268" t="s">
        <v>1005</v>
      </c>
      <c r="D559" s="13" t="s">
        <v>666</v>
      </c>
      <c r="E559" s="14">
        <v>52</v>
      </c>
      <c r="F559" s="15">
        <v>17</v>
      </c>
      <c r="G559" s="20" t="s">
        <v>199</v>
      </c>
      <c r="H559" s="20" t="s">
        <v>200</v>
      </c>
      <c r="I559" s="25" t="s">
        <v>152</v>
      </c>
      <c r="J559" s="23" t="s">
        <v>415</v>
      </c>
      <c r="K559" s="184"/>
      <c r="L559" s="288"/>
      <c r="M559" s="26"/>
      <c r="N559" s="26"/>
      <c r="O559" s="28"/>
    </row>
    <row r="560" spans="1:15" hidden="1" outlineLevel="2" x14ac:dyDescent="0.2">
      <c r="A560" s="7"/>
      <c r="B560" s="267" t="s">
        <v>997</v>
      </c>
      <c r="C560" s="268" t="s">
        <v>1005</v>
      </c>
      <c r="D560" s="13" t="s">
        <v>666</v>
      </c>
      <c r="E560" s="14">
        <v>52</v>
      </c>
      <c r="F560" s="15">
        <v>17</v>
      </c>
      <c r="G560" s="20" t="s">
        <v>201</v>
      </c>
      <c r="H560" s="20" t="s">
        <v>202</v>
      </c>
      <c r="I560" s="25" t="s">
        <v>152</v>
      </c>
      <c r="J560" s="23" t="s">
        <v>415</v>
      </c>
      <c r="K560" s="173" t="s">
        <v>405</v>
      </c>
      <c r="L560" s="24" t="s">
        <v>868</v>
      </c>
      <c r="M560" s="25" t="s">
        <v>1499</v>
      </c>
      <c r="N560" s="25" t="s">
        <v>1140</v>
      </c>
      <c r="O560" s="23" t="s">
        <v>415</v>
      </c>
    </row>
    <row r="561" spans="1:15" hidden="1" outlineLevel="2" x14ac:dyDescent="0.2">
      <c r="A561" s="7"/>
      <c r="B561" s="267" t="s">
        <v>997</v>
      </c>
      <c r="C561" s="268" t="s">
        <v>1005</v>
      </c>
      <c r="D561" s="13" t="s">
        <v>666</v>
      </c>
      <c r="E561" s="14">
        <v>52</v>
      </c>
      <c r="F561" s="15">
        <v>17</v>
      </c>
      <c r="G561" s="20" t="s">
        <v>203</v>
      </c>
      <c r="H561" s="20" t="s">
        <v>967</v>
      </c>
      <c r="I561" s="25" t="s">
        <v>81</v>
      </c>
      <c r="J561" s="23" t="s">
        <v>415</v>
      </c>
      <c r="K561" s="273"/>
      <c r="L561" s="274"/>
      <c r="M561" s="276"/>
      <c r="N561" s="276"/>
      <c r="O561" s="277"/>
    </row>
    <row r="562" spans="1:15" ht="13.5" hidden="1" outlineLevel="2" thickBot="1" x14ac:dyDescent="0.25">
      <c r="A562" s="7"/>
      <c r="B562" s="267" t="s">
        <v>997</v>
      </c>
      <c r="C562" s="268" t="s">
        <v>1005</v>
      </c>
      <c r="D562" s="33" t="s">
        <v>666</v>
      </c>
      <c r="E562" s="34">
        <v>52</v>
      </c>
      <c r="F562" s="35">
        <v>17</v>
      </c>
      <c r="G562" s="36" t="str">
        <f>"7383"</f>
        <v>7383</v>
      </c>
      <c r="H562" s="36" t="s">
        <v>205</v>
      </c>
      <c r="I562" s="69" t="s">
        <v>68</v>
      </c>
      <c r="J562" s="38" t="s">
        <v>415</v>
      </c>
      <c r="K562" s="280"/>
      <c r="L562" s="281"/>
      <c r="M562" s="282"/>
      <c r="N562" s="283"/>
      <c r="O562" s="284"/>
    </row>
    <row r="563" spans="1:15" ht="13.5" hidden="1" outlineLevel="2" thickBot="1" x14ac:dyDescent="0.25">
      <c r="A563" s="7"/>
      <c r="B563" s="267" t="s">
        <v>997</v>
      </c>
      <c r="C563" s="268" t="s">
        <v>1005</v>
      </c>
      <c r="K563" s="3"/>
      <c r="L563" s="3"/>
    </row>
    <row r="564" spans="1:15" ht="13.5" outlineLevel="1" collapsed="1" thickBot="1" x14ac:dyDescent="0.25">
      <c r="A564" s="7"/>
      <c r="B564" s="267" t="s">
        <v>997</v>
      </c>
      <c r="C564" s="3" t="s">
        <v>1006</v>
      </c>
      <c r="D564" s="10" t="s">
        <v>669</v>
      </c>
      <c r="E564" s="11">
        <v>52</v>
      </c>
      <c r="F564" s="11">
        <v>17</v>
      </c>
      <c r="G564" s="569" t="s">
        <v>968</v>
      </c>
      <c r="H564" s="570"/>
      <c r="I564" s="570"/>
      <c r="J564" s="571"/>
      <c r="K564" s="597" t="s">
        <v>1233</v>
      </c>
      <c r="L564" s="598"/>
      <c r="M564" s="598"/>
      <c r="N564" s="599"/>
      <c r="O564" s="444" t="s">
        <v>69</v>
      </c>
    </row>
    <row r="565" spans="1:15" hidden="1" outlineLevel="2" x14ac:dyDescent="0.2">
      <c r="A565" s="7"/>
      <c r="B565" s="267" t="s">
        <v>997</v>
      </c>
      <c r="C565" s="268" t="s">
        <v>1006</v>
      </c>
      <c r="D565" s="13" t="s">
        <v>669</v>
      </c>
      <c r="E565" s="14">
        <v>52</v>
      </c>
      <c r="F565" s="15">
        <v>17</v>
      </c>
      <c r="G565" s="64" t="str">
        <f>"6311"</f>
        <v>6311</v>
      </c>
      <c r="H565" s="64" t="s">
        <v>182</v>
      </c>
      <c r="I565" s="65" t="s">
        <v>68</v>
      </c>
      <c r="J565" s="66" t="s">
        <v>414</v>
      </c>
      <c r="K565" s="269"/>
      <c r="L565" s="270"/>
      <c r="M565" s="67" t="s">
        <v>657</v>
      </c>
      <c r="N565" s="65" t="s">
        <v>68</v>
      </c>
      <c r="O565" s="265" t="s">
        <v>414</v>
      </c>
    </row>
    <row r="566" spans="1:15" hidden="1" outlineLevel="2" x14ac:dyDescent="0.2">
      <c r="A566" s="7"/>
      <c r="B566" s="267" t="s">
        <v>997</v>
      </c>
      <c r="C566" s="268" t="s">
        <v>1006</v>
      </c>
      <c r="D566" s="13" t="s">
        <v>669</v>
      </c>
      <c r="E566" s="14">
        <v>52</v>
      </c>
      <c r="F566" s="15">
        <v>17</v>
      </c>
      <c r="G566" s="16" t="s">
        <v>183</v>
      </c>
      <c r="H566" s="16" t="s">
        <v>184</v>
      </c>
      <c r="I566" s="18"/>
      <c r="J566" s="19" t="s">
        <v>415</v>
      </c>
      <c r="K566" s="271"/>
      <c r="L566" s="272"/>
      <c r="M566" s="17"/>
      <c r="N566" s="18"/>
      <c r="O566" s="263" t="s">
        <v>414</v>
      </c>
    </row>
    <row r="567" spans="1:15" hidden="1" outlineLevel="2" x14ac:dyDescent="0.2">
      <c r="A567" s="7"/>
      <c r="B567" s="267" t="s">
        <v>997</v>
      </c>
      <c r="C567" s="268" t="s">
        <v>1006</v>
      </c>
      <c r="D567" s="13" t="s">
        <v>669</v>
      </c>
      <c r="E567" s="14">
        <v>52</v>
      </c>
      <c r="F567" s="15">
        <v>17</v>
      </c>
      <c r="G567" s="20" t="s">
        <v>185</v>
      </c>
      <c r="H567" s="20" t="s">
        <v>186</v>
      </c>
      <c r="I567" s="25" t="s">
        <v>68</v>
      </c>
      <c r="J567" s="23" t="s">
        <v>414</v>
      </c>
      <c r="K567" s="273"/>
      <c r="L567" s="274"/>
      <c r="M567" s="275"/>
      <c r="N567" s="276"/>
      <c r="O567" s="277"/>
    </row>
    <row r="568" spans="1:15" hidden="1" outlineLevel="2" x14ac:dyDescent="0.2">
      <c r="A568" s="7"/>
      <c r="B568" s="267" t="s">
        <v>997</v>
      </c>
      <c r="C568" s="268" t="s">
        <v>1006</v>
      </c>
      <c r="D568" s="13" t="s">
        <v>669</v>
      </c>
      <c r="E568" s="14">
        <v>52</v>
      </c>
      <c r="F568" s="15">
        <v>17</v>
      </c>
      <c r="G568" s="20" t="s">
        <v>187</v>
      </c>
      <c r="H568" s="20" t="s">
        <v>188</v>
      </c>
      <c r="I568" s="25" t="s">
        <v>68</v>
      </c>
      <c r="J568" s="23" t="s">
        <v>415</v>
      </c>
      <c r="K568" s="273"/>
      <c r="L568" s="274"/>
      <c r="M568" s="275"/>
      <c r="N568" s="276"/>
      <c r="O568" s="277"/>
    </row>
    <row r="569" spans="1:15" hidden="1" outlineLevel="2" x14ac:dyDescent="0.2">
      <c r="A569" s="7"/>
      <c r="B569" s="267" t="s">
        <v>997</v>
      </c>
      <c r="C569" s="268" t="s">
        <v>1006</v>
      </c>
      <c r="D569" s="13" t="s">
        <v>669</v>
      </c>
      <c r="E569" s="14">
        <v>52</v>
      </c>
      <c r="F569" s="15">
        <v>17</v>
      </c>
      <c r="G569" s="20" t="s">
        <v>189</v>
      </c>
      <c r="H569" s="20" t="s">
        <v>190</v>
      </c>
      <c r="I569" s="25" t="s">
        <v>109</v>
      </c>
      <c r="J569" s="23" t="s">
        <v>415</v>
      </c>
      <c r="K569" s="273"/>
      <c r="L569" s="274"/>
      <c r="M569" s="275"/>
      <c r="N569" s="276"/>
      <c r="O569" s="277"/>
    </row>
    <row r="570" spans="1:15" hidden="1" outlineLevel="2" x14ac:dyDescent="0.2">
      <c r="A570" s="7"/>
      <c r="B570" s="267" t="s">
        <v>997</v>
      </c>
      <c r="C570" s="268" t="s">
        <v>1006</v>
      </c>
      <c r="D570" s="13" t="s">
        <v>669</v>
      </c>
      <c r="E570" s="14">
        <v>52</v>
      </c>
      <c r="F570" s="15">
        <v>17</v>
      </c>
      <c r="G570" s="20" t="s">
        <v>191</v>
      </c>
      <c r="H570" s="20" t="s">
        <v>192</v>
      </c>
      <c r="I570" s="25" t="s">
        <v>110</v>
      </c>
      <c r="J570" s="23" t="s">
        <v>415</v>
      </c>
      <c r="K570" s="285"/>
      <c r="L570" s="24"/>
      <c r="M570" s="22" t="s">
        <v>670</v>
      </c>
      <c r="N570" s="25" t="s">
        <v>68</v>
      </c>
      <c r="O570" s="260" t="s">
        <v>414</v>
      </c>
    </row>
    <row r="571" spans="1:15" hidden="1" outlineLevel="2" x14ac:dyDescent="0.2">
      <c r="A571" s="7"/>
      <c r="B571" s="267" t="s">
        <v>997</v>
      </c>
      <c r="C571" s="268" t="s">
        <v>1006</v>
      </c>
      <c r="D571" s="13" t="s">
        <v>669</v>
      </c>
      <c r="E571" s="14">
        <v>52</v>
      </c>
      <c r="F571" s="15">
        <v>17</v>
      </c>
      <c r="G571" s="16" t="s">
        <v>193</v>
      </c>
      <c r="H571" s="16" t="s">
        <v>194</v>
      </c>
      <c r="I571" s="18"/>
      <c r="J571" s="19" t="s">
        <v>415</v>
      </c>
      <c r="K571" s="271"/>
      <c r="L571" s="272"/>
      <c r="M571" s="18"/>
      <c r="N571" s="18"/>
      <c r="O571" s="263" t="s">
        <v>414</v>
      </c>
    </row>
    <row r="572" spans="1:15" hidden="1" outlineLevel="2" x14ac:dyDescent="0.2">
      <c r="A572" s="7"/>
      <c r="B572" s="267" t="s">
        <v>997</v>
      </c>
      <c r="C572" s="268" t="s">
        <v>1006</v>
      </c>
      <c r="D572" s="13" t="s">
        <v>669</v>
      </c>
      <c r="E572" s="14">
        <v>52</v>
      </c>
      <c r="F572" s="15">
        <v>17</v>
      </c>
      <c r="G572" s="20" t="s">
        <v>195</v>
      </c>
      <c r="H572" s="20" t="s">
        <v>196</v>
      </c>
      <c r="I572" s="25" t="s">
        <v>68</v>
      </c>
      <c r="J572" s="23" t="s">
        <v>414</v>
      </c>
      <c r="K572" s="278"/>
      <c r="L572" s="279"/>
      <c r="M572" s="22" t="s">
        <v>671</v>
      </c>
      <c r="N572" s="25" t="s">
        <v>68</v>
      </c>
      <c r="O572" s="260" t="s">
        <v>414</v>
      </c>
    </row>
    <row r="573" spans="1:15" ht="24" hidden="1" outlineLevel="2" x14ac:dyDescent="0.2">
      <c r="A573" s="7"/>
      <c r="B573" s="267" t="s">
        <v>997</v>
      </c>
      <c r="C573" s="268" t="s">
        <v>1006</v>
      </c>
      <c r="D573" s="13" t="s">
        <v>669</v>
      </c>
      <c r="E573" s="14">
        <v>52</v>
      </c>
      <c r="F573" s="15">
        <v>17</v>
      </c>
      <c r="G573" s="20" t="s">
        <v>197</v>
      </c>
      <c r="H573" s="20" t="s">
        <v>198</v>
      </c>
      <c r="I573" s="25" t="s">
        <v>966</v>
      </c>
      <c r="J573" s="23" t="s">
        <v>415</v>
      </c>
      <c r="K573" s="173" t="s">
        <v>405</v>
      </c>
      <c r="L573" s="24" t="s">
        <v>679</v>
      </c>
      <c r="M573" s="344" t="s">
        <v>970</v>
      </c>
      <c r="N573" s="25" t="s">
        <v>437</v>
      </c>
      <c r="O573" s="260" t="s">
        <v>414</v>
      </c>
    </row>
    <row r="574" spans="1:15" hidden="1" outlineLevel="2" x14ac:dyDescent="0.2">
      <c r="A574" s="7"/>
      <c r="B574" s="267" t="s">
        <v>997</v>
      </c>
      <c r="C574" s="268" t="s">
        <v>1006</v>
      </c>
      <c r="D574" s="13" t="s">
        <v>669</v>
      </c>
      <c r="E574" s="14">
        <v>52</v>
      </c>
      <c r="F574" s="15">
        <v>17</v>
      </c>
      <c r="G574" s="20" t="s">
        <v>199</v>
      </c>
      <c r="H574" s="20" t="s">
        <v>200</v>
      </c>
      <c r="I574" s="25" t="s">
        <v>152</v>
      </c>
      <c r="J574" s="23" t="s">
        <v>415</v>
      </c>
      <c r="K574" s="184"/>
      <c r="L574" s="288"/>
      <c r="M574" s="26"/>
      <c r="N574" s="26"/>
      <c r="O574" s="28"/>
    </row>
    <row r="575" spans="1:15" hidden="1" outlineLevel="2" x14ac:dyDescent="0.2">
      <c r="A575" s="7"/>
      <c r="B575" s="267" t="s">
        <v>997</v>
      </c>
      <c r="C575" s="268" t="s">
        <v>1006</v>
      </c>
      <c r="D575" s="13" t="s">
        <v>669</v>
      </c>
      <c r="E575" s="14">
        <v>52</v>
      </c>
      <c r="F575" s="15">
        <v>17</v>
      </c>
      <c r="G575" s="20" t="s">
        <v>201</v>
      </c>
      <c r="H575" s="20" t="s">
        <v>202</v>
      </c>
      <c r="I575" s="25" t="s">
        <v>152</v>
      </c>
      <c r="J575" s="23" t="s">
        <v>415</v>
      </c>
      <c r="K575" s="273"/>
      <c r="L575" s="274"/>
      <c r="M575" s="276"/>
      <c r="N575" s="276"/>
      <c r="O575" s="277"/>
    </row>
    <row r="576" spans="1:15" hidden="1" outlineLevel="2" x14ac:dyDescent="0.2">
      <c r="A576" s="7"/>
      <c r="B576" s="267" t="s">
        <v>997</v>
      </c>
      <c r="C576" s="268" t="s">
        <v>1006</v>
      </c>
      <c r="D576" s="13" t="s">
        <v>669</v>
      </c>
      <c r="E576" s="14">
        <v>52</v>
      </c>
      <c r="F576" s="15">
        <v>17</v>
      </c>
      <c r="G576" s="20" t="s">
        <v>203</v>
      </c>
      <c r="H576" s="20" t="s">
        <v>967</v>
      </c>
      <c r="I576" s="25" t="s">
        <v>81</v>
      </c>
      <c r="J576" s="23" t="s">
        <v>415</v>
      </c>
      <c r="K576" s="273"/>
      <c r="L576" s="274"/>
      <c r="M576" s="276"/>
      <c r="N576" s="276"/>
      <c r="O576" s="277"/>
    </row>
    <row r="577" spans="1:15" ht="13.5" hidden="1" outlineLevel="2" thickBot="1" x14ac:dyDescent="0.25">
      <c r="A577" s="7"/>
      <c r="B577" s="267" t="s">
        <v>997</v>
      </c>
      <c r="C577" s="268" t="s">
        <v>1006</v>
      </c>
      <c r="D577" s="33" t="s">
        <v>669</v>
      </c>
      <c r="E577" s="34">
        <v>52</v>
      </c>
      <c r="F577" s="35">
        <v>17</v>
      </c>
      <c r="G577" s="36" t="str">
        <f>"7383"</f>
        <v>7383</v>
      </c>
      <c r="H577" s="36" t="s">
        <v>205</v>
      </c>
      <c r="I577" s="69" t="s">
        <v>68</v>
      </c>
      <c r="J577" s="38" t="s">
        <v>415</v>
      </c>
      <c r="K577" s="280"/>
      <c r="L577" s="281"/>
      <c r="M577" s="282"/>
      <c r="N577" s="283"/>
      <c r="O577" s="284"/>
    </row>
    <row r="578" spans="1:15" ht="13.5" hidden="1" outlineLevel="2" thickBot="1" x14ac:dyDescent="0.25">
      <c r="A578" s="7"/>
      <c r="B578" s="267" t="s">
        <v>997</v>
      </c>
      <c r="C578" s="268" t="s">
        <v>1006</v>
      </c>
      <c r="K578" s="3"/>
      <c r="L578" s="3"/>
    </row>
    <row r="579" spans="1:15" ht="13.5" outlineLevel="1" collapsed="1" thickBot="1" x14ac:dyDescent="0.25">
      <c r="A579" s="7"/>
      <c r="B579" s="267" t="s">
        <v>997</v>
      </c>
      <c r="C579" s="3" t="s">
        <v>1007</v>
      </c>
      <c r="D579" s="10" t="s">
        <v>885</v>
      </c>
      <c r="E579" s="11">
        <v>52</v>
      </c>
      <c r="F579" s="11">
        <v>17</v>
      </c>
      <c r="G579" s="569" t="s">
        <v>890</v>
      </c>
      <c r="H579" s="570"/>
      <c r="I579" s="570"/>
      <c r="J579" s="571"/>
      <c r="K579" s="597" t="s">
        <v>1191</v>
      </c>
      <c r="L579" s="598"/>
      <c r="M579" s="598"/>
      <c r="N579" s="599"/>
      <c r="O579" s="444" t="s">
        <v>69</v>
      </c>
    </row>
    <row r="580" spans="1:15" hidden="1" outlineLevel="2" x14ac:dyDescent="0.2">
      <c r="A580" s="7"/>
      <c r="B580" s="267" t="s">
        <v>997</v>
      </c>
      <c r="C580" s="268" t="s">
        <v>1007</v>
      </c>
      <c r="D580" s="13" t="s">
        <v>666</v>
      </c>
      <c r="E580" s="14">
        <v>52</v>
      </c>
      <c r="F580" s="15">
        <v>17</v>
      </c>
      <c r="G580" s="64" t="str">
        <f>"6311"</f>
        <v>6311</v>
      </c>
      <c r="H580" s="64" t="s">
        <v>182</v>
      </c>
      <c r="I580" s="65" t="s">
        <v>68</v>
      </c>
      <c r="J580" s="66" t="s">
        <v>414</v>
      </c>
      <c r="K580" s="269"/>
      <c r="L580" s="270"/>
      <c r="M580" s="67" t="s">
        <v>657</v>
      </c>
      <c r="N580" s="65" t="s">
        <v>68</v>
      </c>
      <c r="O580" s="265" t="s">
        <v>414</v>
      </c>
    </row>
    <row r="581" spans="1:15" hidden="1" outlineLevel="2" x14ac:dyDescent="0.2">
      <c r="A581" s="7"/>
      <c r="B581" s="267" t="s">
        <v>997</v>
      </c>
      <c r="C581" s="268" t="s">
        <v>1007</v>
      </c>
      <c r="D581" s="13" t="s">
        <v>666</v>
      </c>
      <c r="E581" s="14">
        <v>52</v>
      </c>
      <c r="F581" s="15">
        <v>17</v>
      </c>
      <c r="G581" s="16" t="s">
        <v>183</v>
      </c>
      <c r="H581" s="16" t="s">
        <v>184</v>
      </c>
      <c r="I581" s="18"/>
      <c r="J581" s="19" t="s">
        <v>415</v>
      </c>
      <c r="K581" s="271"/>
      <c r="L581" s="272"/>
      <c r="M581" s="17"/>
      <c r="N581" s="18"/>
      <c r="O581" s="263" t="s">
        <v>414</v>
      </c>
    </row>
    <row r="582" spans="1:15" hidden="1" outlineLevel="2" x14ac:dyDescent="0.2">
      <c r="A582" s="7"/>
      <c r="B582" s="267" t="s">
        <v>997</v>
      </c>
      <c r="C582" s="268" t="s">
        <v>1007</v>
      </c>
      <c r="D582" s="13" t="s">
        <v>666</v>
      </c>
      <c r="E582" s="14">
        <v>52</v>
      </c>
      <c r="F582" s="15">
        <v>17</v>
      </c>
      <c r="G582" s="20" t="s">
        <v>185</v>
      </c>
      <c r="H582" s="20" t="s">
        <v>186</v>
      </c>
      <c r="I582" s="25" t="s">
        <v>68</v>
      </c>
      <c r="J582" s="23" t="s">
        <v>414</v>
      </c>
      <c r="K582" s="273"/>
      <c r="L582" s="274"/>
      <c r="M582" s="275"/>
      <c r="N582" s="276"/>
      <c r="O582" s="277"/>
    </row>
    <row r="583" spans="1:15" hidden="1" outlineLevel="2" x14ac:dyDescent="0.2">
      <c r="A583" s="7"/>
      <c r="B583" s="267" t="s">
        <v>997</v>
      </c>
      <c r="C583" s="268" t="s">
        <v>1007</v>
      </c>
      <c r="D583" s="13" t="s">
        <v>666</v>
      </c>
      <c r="E583" s="14">
        <v>52</v>
      </c>
      <c r="F583" s="15">
        <v>17</v>
      </c>
      <c r="G583" s="20" t="s">
        <v>187</v>
      </c>
      <c r="H583" s="20" t="s">
        <v>188</v>
      </c>
      <c r="I583" s="25" t="s">
        <v>68</v>
      </c>
      <c r="J583" s="23" t="s">
        <v>415</v>
      </c>
      <c r="K583" s="273"/>
      <c r="L583" s="274"/>
      <c r="M583" s="275"/>
      <c r="N583" s="276"/>
      <c r="O583" s="277"/>
    </row>
    <row r="584" spans="1:15" hidden="1" outlineLevel="2" x14ac:dyDescent="0.2">
      <c r="A584" s="7"/>
      <c r="B584" s="267" t="s">
        <v>997</v>
      </c>
      <c r="C584" s="268" t="s">
        <v>1007</v>
      </c>
      <c r="D584" s="13" t="s">
        <v>666</v>
      </c>
      <c r="E584" s="14">
        <v>52</v>
      </c>
      <c r="F584" s="15">
        <v>17</v>
      </c>
      <c r="G584" s="20" t="s">
        <v>189</v>
      </c>
      <c r="H584" s="20" t="s">
        <v>190</v>
      </c>
      <c r="I584" s="25" t="s">
        <v>109</v>
      </c>
      <c r="J584" s="23" t="s">
        <v>415</v>
      </c>
      <c r="K584" s="273"/>
      <c r="L584" s="274"/>
      <c r="M584" s="275"/>
      <c r="N584" s="276"/>
      <c r="O584" s="277"/>
    </row>
    <row r="585" spans="1:15" hidden="1" outlineLevel="2" x14ac:dyDescent="0.2">
      <c r="A585" s="7"/>
      <c r="B585" s="267" t="s">
        <v>997</v>
      </c>
      <c r="C585" s="268" t="s">
        <v>1007</v>
      </c>
      <c r="D585" s="13" t="s">
        <v>666</v>
      </c>
      <c r="E585" s="14">
        <v>52</v>
      </c>
      <c r="F585" s="15">
        <v>17</v>
      </c>
      <c r="G585" s="20" t="s">
        <v>191</v>
      </c>
      <c r="H585" s="20" t="s">
        <v>192</v>
      </c>
      <c r="I585" s="25" t="s">
        <v>110</v>
      </c>
      <c r="J585" s="23" t="s">
        <v>415</v>
      </c>
      <c r="K585" s="285"/>
      <c r="L585" s="24"/>
      <c r="M585" s="22" t="s">
        <v>886</v>
      </c>
      <c r="N585" s="25" t="s">
        <v>68</v>
      </c>
      <c r="O585" s="260" t="s">
        <v>414</v>
      </c>
    </row>
    <row r="586" spans="1:15" hidden="1" outlineLevel="2" x14ac:dyDescent="0.2">
      <c r="A586" s="7"/>
      <c r="B586" s="267" t="s">
        <v>997</v>
      </c>
      <c r="C586" s="268" t="s">
        <v>1007</v>
      </c>
      <c r="D586" s="13" t="s">
        <v>666</v>
      </c>
      <c r="E586" s="14">
        <v>52</v>
      </c>
      <c r="F586" s="15">
        <v>17</v>
      </c>
      <c r="G586" s="16" t="s">
        <v>193</v>
      </c>
      <c r="H586" s="16" t="s">
        <v>194</v>
      </c>
      <c r="I586" s="18"/>
      <c r="J586" s="19" t="s">
        <v>415</v>
      </c>
      <c r="K586" s="271"/>
      <c r="L586" s="272"/>
      <c r="M586" s="18"/>
      <c r="N586" s="18"/>
      <c r="O586" s="263" t="s">
        <v>414</v>
      </c>
    </row>
    <row r="587" spans="1:15" hidden="1" outlineLevel="2" x14ac:dyDescent="0.2">
      <c r="A587" s="7"/>
      <c r="B587" s="267" t="s">
        <v>997</v>
      </c>
      <c r="C587" s="268" t="s">
        <v>1007</v>
      </c>
      <c r="D587" s="13" t="s">
        <v>666</v>
      </c>
      <c r="E587" s="14">
        <v>52</v>
      </c>
      <c r="F587" s="15">
        <v>17</v>
      </c>
      <c r="G587" s="20" t="s">
        <v>195</v>
      </c>
      <c r="H587" s="20" t="s">
        <v>196</v>
      </c>
      <c r="I587" s="25" t="s">
        <v>68</v>
      </c>
      <c r="J587" s="23" t="s">
        <v>414</v>
      </c>
      <c r="K587" s="278"/>
      <c r="L587" s="279"/>
      <c r="M587" s="22" t="s">
        <v>665</v>
      </c>
      <c r="N587" s="25" t="s">
        <v>68</v>
      </c>
      <c r="O587" s="260" t="s">
        <v>414</v>
      </c>
    </row>
    <row r="588" spans="1:15" hidden="1" outlineLevel="2" x14ac:dyDescent="0.2">
      <c r="A588" s="7"/>
      <c r="B588" s="267" t="s">
        <v>997</v>
      </c>
      <c r="C588" s="268" t="s">
        <v>1007</v>
      </c>
      <c r="D588" s="13" t="s">
        <v>666</v>
      </c>
      <c r="E588" s="14">
        <v>52</v>
      </c>
      <c r="F588" s="15">
        <v>17</v>
      </c>
      <c r="G588" s="20" t="s">
        <v>197</v>
      </c>
      <c r="H588" s="20" t="s">
        <v>198</v>
      </c>
      <c r="I588" s="25" t="s">
        <v>966</v>
      </c>
      <c r="J588" s="23" t="s">
        <v>415</v>
      </c>
      <c r="K588" s="173" t="s">
        <v>405</v>
      </c>
      <c r="L588" s="24" t="s">
        <v>870</v>
      </c>
      <c r="M588" s="25" t="s">
        <v>971</v>
      </c>
      <c r="N588" s="25" t="s">
        <v>1140</v>
      </c>
      <c r="O588" s="260" t="s">
        <v>414</v>
      </c>
    </row>
    <row r="589" spans="1:15" hidden="1" outlineLevel="2" x14ac:dyDescent="0.2">
      <c r="A589" s="7"/>
      <c r="B589" s="267" t="s">
        <v>997</v>
      </c>
      <c r="C589" s="268" t="s">
        <v>1007</v>
      </c>
      <c r="D589" s="13" t="s">
        <v>666</v>
      </c>
      <c r="E589" s="14">
        <v>52</v>
      </c>
      <c r="F589" s="15">
        <v>17</v>
      </c>
      <c r="G589" s="20" t="s">
        <v>199</v>
      </c>
      <c r="H589" s="20" t="s">
        <v>200</v>
      </c>
      <c r="I589" s="25" t="s">
        <v>152</v>
      </c>
      <c r="J589" s="23" t="s">
        <v>415</v>
      </c>
      <c r="K589" s="184"/>
      <c r="L589" s="288"/>
      <c r="M589" s="26"/>
      <c r="N589" s="26"/>
      <c r="O589" s="28"/>
    </row>
    <row r="590" spans="1:15" hidden="1" outlineLevel="2" x14ac:dyDescent="0.2">
      <c r="A590" s="7"/>
      <c r="B590" s="267" t="s">
        <v>997</v>
      </c>
      <c r="C590" s="268" t="s">
        <v>1007</v>
      </c>
      <c r="D590" s="13" t="s">
        <v>666</v>
      </c>
      <c r="E590" s="14">
        <v>52</v>
      </c>
      <c r="F590" s="15">
        <v>17</v>
      </c>
      <c r="G590" s="20" t="s">
        <v>201</v>
      </c>
      <c r="H590" s="20" t="s">
        <v>202</v>
      </c>
      <c r="I590" s="25" t="s">
        <v>152</v>
      </c>
      <c r="J590" s="23" t="s">
        <v>415</v>
      </c>
      <c r="K590" s="184"/>
      <c r="L590" s="288"/>
      <c r="M590" s="26"/>
      <c r="N590" s="26"/>
      <c r="O590" s="28"/>
    </row>
    <row r="591" spans="1:15" hidden="1" outlineLevel="2" x14ac:dyDescent="0.2">
      <c r="A591" s="7"/>
      <c r="B591" s="267" t="s">
        <v>997</v>
      </c>
      <c r="C591" s="268" t="s">
        <v>1007</v>
      </c>
      <c r="D591" s="13" t="s">
        <v>666</v>
      </c>
      <c r="E591" s="14">
        <v>52</v>
      </c>
      <c r="F591" s="15">
        <v>17</v>
      </c>
      <c r="G591" s="20" t="s">
        <v>203</v>
      </c>
      <c r="H591" s="20" t="s">
        <v>967</v>
      </c>
      <c r="I591" s="25" t="s">
        <v>81</v>
      </c>
      <c r="J591" s="23" t="s">
        <v>415</v>
      </c>
      <c r="K591" s="273"/>
      <c r="L591" s="274"/>
      <c r="M591" s="276"/>
      <c r="N591" s="276"/>
      <c r="O591" s="277"/>
    </row>
    <row r="592" spans="1:15" ht="13.5" hidden="1" outlineLevel="2" thickBot="1" x14ac:dyDescent="0.25">
      <c r="A592" s="7"/>
      <c r="B592" s="267" t="s">
        <v>997</v>
      </c>
      <c r="C592" s="268" t="s">
        <v>1007</v>
      </c>
      <c r="D592" s="33" t="s">
        <v>666</v>
      </c>
      <c r="E592" s="34">
        <v>52</v>
      </c>
      <c r="F592" s="35">
        <v>17</v>
      </c>
      <c r="G592" s="36" t="str">
        <f>"7383"</f>
        <v>7383</v>
      </c>
      <c r="H592" s="36" t="s">
        <v>205</v>
      </c>
      <c r="I592" s="69" t="s">
        <v>68</v>
      </c>
      <c r="J592" s="38" t="s">
        <v>415</v>
      </c>
      <c r="K592" s="280"/>
      <c r="L592" s="281"/>
      <c r="M592" s="282"/>
      <c r="N592" s="283"/>
      <c r="O592" s="284"/>
    </row>
    <row r="593" spans="1:15" ht="13.5" hidden="1" outlineLevel="2" thickBot="1" x14ac:dyDescent="0.25">
      <c r="A593" s="7"/>
      <c r="B593" s="267" t="s">
        <v>997</v>
      </c>
      <c r="C593" s="268" t="s">
        <v>1007</v>
      </c>
      <c r="K593" s="3"/>
      <c r="L593" s="3"/>
    </row>
    <row r="594" spans="1:15" ht="13.5" outlineLevel="1" collapsed="1" thickBot="1" x14ac:dyDescent="0.25">
      <c r="A594" s="7"/>
      <c r="B594" s="267" t="s">
        <v>997</v>
      </c>
      <c r="C594" s="3" t="s">
        <v>1008</v>
      </c>
      <c r="D594" s="10" t="s">
        <v>889</v>
      </c>
      <c r="E594" s="11">
        <v>52</v>
      </c>
      <c r="F594" s="11">
        <v>17</v>
      </c>
      <c r="G594" s="569" t="s">
        <v>887</v>
      </c>
      <c r="H594" s="570"/>
      <c r="I594" s="570"/>
      <c r="J594" s="571"/>
      <c r="K594" s="597" t="s">
        <v>1191</v>
      </c>
      <c r="L594" s="598"/>
      <c r="M594" s="598"/>
      <c r="N594" s="599"/>
      <c r="O594" s="444" t="s">
        <v>69</v>
      </c>
    </row>
    <row r="595" spans="1:15" hidden="1" outlineLevel="2" x14ac:dyDescent="0.2">
      <c r="A595" s="7"/>
      <c r="B595" s="267" t="s">
        <v>997</v>
      </c>
      <c r="C595" s="268" t="s">
        <v>1008</v>
      </c>
      <c r="D595" s="13" t="s">
        <v>669</v>
      </c>
      <c r="E595" s="14">
        <v>52</v>
      </c>
      <c r="F595" s="15">
        <v>17</v>
      </c>
      <c r="G595" s="64" t="str">
        <f>"6311"</f>
        <v>6311</v>
      </c>
      <c r="H595" s="64" t="s">
        <v>182</v>
      </c>
      <c r="I595" s="65" t="s">
        <v>68</v>
      </c>
      <c r="J595" s="66" t="s">
        <v>414</v>
      </c>
      <c r="K595" s="269"/>
      <c r="L595" s="270"/>
      <c r="M595" s="67" t="s">
        <v>657</v>
      </c>
      <c r="N595" s="65" t="s">
        <v>68</v>
      </c>
      <c r="O595" s="265" t="s">
        <v>414</v>
      </c>
    </row>
    <row r="596" spans="1:15" hidden="1" outlineLevel="2" x14ac:dyDescent="0.2">
      <c r="A596" s="7"/>
      <c r="B596" s="267" t="s">
        <v>997</v>
      </c>
      <c r="C596" s="268" t="s">
        <v>1008</v>
      </c>
      <c r="D596" s="13" t="s">
        <v>669</v>
      </c>
      <c r="E596" s="14">
        <v>52</v>
      </c>
      <c r="F596" s="15">
        <v>17</v>
      </c>
      <c r="G596" s="16" t="s">
        <v>183</v>
      </c>
      <c r="H596" s="16" t="s">
        <v>184</v>
      </c>
      <c r="I596" s="18"/>
      <c r="J596" s="19" t="s">
        <v>415</v>
      </c>
      <c r="K596" s="271"/>
      <c r="L596" s="272"/>
      <c r="M596" s="17"/>
      <c r="N596" s="18"/>
      <c r="O596" s="263" t="s">
        <v>414</v>
      </c>
    </row>
    <row r="597" spans="1:15" hidden="1" outlineLevel="2" x14ac:dyDescent="0.2">
      <c r="A597" s="7"/>
      <c r="B597" s="267" t="s">
        <v>997</v>
      </c>
      <c r="C597" s="268" t="s">
        <v>1008</v>
      </c>
      <c r="D597" s="13" t="s">
        <v>669</v>
      </c>
      <c r="E597" s="14">
        <v>52</v>
      </c>
      <c r="F597" s="15">
        <v>17</v>
      </c>
      <c r="G597" s="20" t="s">
        <v>185</v>
      </c>
      <c r="H597" s="20" t="s">
        <v>186</v>
      </c>
      <c r="I597" s="25" t="s">
        <v>68</v>
      </c>
      <c r="J597" s="23" t="s">
        <v>414</v>
      </c>
      <c r="K597" s="273"/>
      <c r="L597" s="274"/>
      <c r="M597" s="275"/>
      <c r="N597" s="276"/>
      <c r="O597" s="277"/>
    </row>
    <row r="598" spans="1:15" hidden="1" outlineLevel="2" x14ac:dyDescent="0.2">
      <c r="A598" s="7"/>
      <c r="B598" s="267" t="s">
        <v>997</v>
      </c>
      <c r="C598" s="268" t="s">
        <v>1008</v>
      </c>
      <c r="D598" s="13" t="s">
        <v>669</v>
      </c>
      <c r="E598" s="14">
        <v>52</v>
      </c>
      <c r="F598" s="15">
        <v>17</v>
      </c>
      <c r="G598" s="20" t="s">
        <v>187</v>
      </c>
      <c r="H598" s="20" t="s">
        <v>188</v>
      </c>
      <c r="I598" s="25" t="s">
        <v>68</v>
      </c>
      <c r="J598" s="23" t="s">
        <v>415</v>
      </c>
      <c r="K598" s="273"/>
      <c r="L598" s="274"/>
      <c r="M598" s="275"/>
      <c r="N598" s="276"/>
      <c r="O598" s="277"/>
    </row>
    <row r="599" spans="1:15" hidden="1" outlineLevel="2" x14ac:dyDescent="0.2">
      <c r="A599" s="7"/>
      <c r="B599" s="267" t="s">
        <v>997</v>
      </c>
      <c r="C599" s="268" t="s">
        <v>1008</v>
      </c>
      <c r="D599" s="13" t="s">
        <v>669</v>
      </c>
      <c r="E599" s="14">
        <v>52</v>
      </c>
      <c r="F599" s="15">
        <v>17</v>
      </c>
      <c r="G599" s="20" t="s">
        <v>189</v>
      </c>
      <c r="H599" s="20" t="s">
        <v>190</v>
      </c>
      <c r="I599" s="25" t="s">
        <v>109</v>
      </c>
      <c r="J599" s="23" t="s">
        <v>415</v>
      </c>
      <c r="K599" s="273"/>
      <c r="L599" s="274"/>
      <c r="M599" s="275"/>
      <c r="N599" s="276"/>
      <c r="O599" s="277"/>
    </row>
    <row r="600" spans="1:15" hidden="1" outlineLevel="2" x14ac:dyDescent="0.2">
      <c r="A600" s="7"/>
      <c r="B600" s="267" t="s">
        <v>997</v>
      </c>
      <c r="C600" s="268" t="s">
        <v>1008</v>
      </c>
      <c r="D600" s="13" t="s">
        <v>669</v>
      </c>
      <c r="E600" s="14">
        <v>52</v>
      </c>
      <c r="F600" s="15">
        <v>17</v>
      </c>
      <c r="G600" s="20" t="s">
        <v>191</v>
      </c>
      <c r="H600" s="20" t="s">
        <v>192</v>
      </c>
      <c r="I600" s="25" t="s">
        <v>110</v>
      </c>
      <c r="J600" s="23" t="s">
        <v>415</v>
      </c>
      <c r="K600" s="285"/>
      <c r="L600" s="24"/>
      <c r="M600" s="22" t="s">
        <v>888</v>
      </c>
      <c r="N600" s="25" t="s">
        <v>68</v>
      </c>
      <c r="O600" s="260" t="s">
        <v>414</v>
      </c>
    </row>
    <row r="601" spans="1:15" hidden="1" outlineLevel="2" x14ac:dyDescent="0.2">
      <c r="A601" s="7"/>
      <c r="B601" s="267" t="s">
        <v>997</v>
      </c>
      <c r="C601" s="268" t="s">
        <v>1008</v>
      </c>
      <c r="D601" s="13" t="s">
        <v>669</v>
      </c>
      <c r="E601" s="14">
        <v>52</v>
      </c>
      <c r="F601" s="15">
        <v>17</v>
      </c>
      <c r="G601" s="16" t="s">
        <v>193</v>
      </c>
      <c r="H601" s="16" t="s">
        <v>194</v>
      </c>
      <c r="I601" s="18"/>
      <c r="J601" s="19" t="s">
        <v>415</v>
      </c>
      <c r="K601" s="271"/>
      <c r="L601" s="272"/>
      <c r="M601" s="18"/>
      <c r="N601" s="18"/>
      <c r="O601" s="263" t="s">
        <v>414</v>
      </c>
    </row>
    <row r="602" spans="1:15" hidden="1" outlineLevel="2" x14ac:dyDescent="0.2">
      <c r="A602" s="7"/>
      <c r="B602" s="267" t="s">
        <v>997</v>
      </c>
      <c r="C602" s="268" t="s">
        <v>1008</v>
      </c>
      <c r="D602" s="13" t="s">
        <v>669</v>
      </c>
      <c r="E602" s="14">
        <v>52</v>
      </c>
      <c r="F602" s="15">
        <v>17</v>
      </c>
      <c r="G602" s="20" t="s">
        <v>195</v>
      </c>
      <c r="H602" s="20" t="s">
        <v>196</v>
      </c>
      <c r="I602" s="25" t="s">
        <v>68</v>
      </c>
      <c r="J602" s="23" t="s">
        <v>414</v>
      </c>
      <c r="K602" s="278"/>
      <c r="L602" s="279"/>
      <c r="M602" s="22" t="s">
        <v>671</v>
      </c>
      <c r="N602" s="25" t="s">
        <v>68</v>
      </c>
      <c r="O602" s="260" t="s">
        <v>414</v>
      </c>
    </row>
    <row r="603" spans="1:15" hidden="1" outlineLevel="2" x14ac:dyDescent="0.2">
      <c r="A603" s="7"/>
      <c r="B603" s="267" t="s">
        <v>997</v>
      </c>
      <c r="C603" s="268" t="s">
        <v>1008</v>
      </c>
      <c r="D603" s="13" t="s">
        <v>669</v>
      </c>
      <c r="E603" s="14">
        <v>52</v>
      </c>
      <c r="F603" s="15">
        <v>17</v>
      </c>
      <c r="G603" s="20" t="s">
        <v>197</v>
      </c>
      <c r="H603" s="20" t="s">
        <v>198</v>
      </c>
      <c r="I603" s="25" t="s">
        <v>966</v>
      </c>
      <c r="J603" s="23" t="s">
        <v>415</v>
      </c>
      <c r="K603" s="173" t="s">
        <v>405</v>
      </c>
      <c r="L603" s="24" t="s">
        <v>871</v>
      </c>
      <c r="M603" s="25" t="s">
        <v>972</v>
      </c>
      <c r="N603" s="25" t="s">
        <v>437</v>
      </c>
      <c r="O603" s="260" t="s">
        <v>414</v>
      </c>
    </row>
    <row r="604" spans="1:15" hidden="1" outlineLevel="2" x14ac:dyDescent="0.2">
      <c r="A604" s="7"/>
      <c r="B604" s="267" t="s">
        <v>997</v>
      </c>
      <c r="C604" s="268" t="s">
        <v>1008</v>
      </c>
      <c r="D604" s="13" t="s">
        <v>669</v>
      </c>
      <c r="E604" s="14">
        <v>52</v>
      </c>
      <c r="F604" s="15">
        <v>17</v>
      </c>
      <c r="G604" s="20" t="s">
        <v>199</v>
      </c>
      <c r="H604" s="20" t="s">
        <v>200</v>
      </c>
      <c r="I604" s="25" t="s">
        <v>152</v>
      </c>
      <c r="J604" s="23" t="s">
        <v>415</v>
      </c>
      <c r="K604" s="184"/>
      <c r="L604" s="288"/>
      <c r="M604" s="26"/>
      <c r="N604" s="26"/>
      <c r="O604" s="28"/>
    </row>
    <row r="605" spans="1:15" hidden="1" outlineLevel="2" x14ac:dyDescent="0.2">
      <c r="A605" s="7"/>
      <c r="B605" s="267" t="s">
        <v>997</v>
      </c>
      <c r="C605" s="268" t="s">
        <v>1008</v>
      </c>
      <c r="D605" s="13" t="s">
        <v>669</v>
      </c>
      <c r="E605" s="14">
        <v>52</v>
      </c>
      <c r="F605" s="15">
        <v>17</v>
      </c>
      <c r="G605" s="20" t="s">
        <v>201</v>
      </c>
      <c r="H605" s="20" t="s">
        <v>202</v>
      </c>
      <c r="I605" s="25" t="s">
        <v>152</v>
      </c>
      <c r="J605" s="23" t="s">
        <v>415</v>
      </c>
      <c r="K605" s="273"/>
      <c r="L605" s="274"/>
      <c r="M605" s="276"/>
      <c r="N605" s="276"/>
      <c r="O605" s="277"/>
    </row>
    <row r="606" spans="1:15" hidden="1" outlineLevel="2" x14ac:dyDescent="0.2">
      <c r="A606" s="7"/>
      <c r="B606" s="267" t="s">
        <v>997</v>
      </c>
      <c r="C606" s="268" t="s">
        <v>1008</v>
      </c>
      <c r="D606" s="13" t="s">
        <v>669</v>
      </c>
      <c r="E606" s="14">
        <v>52</v>
      </c>
      <c r="F606" s="15">
        <v>17</v>
      </c>
      <c r="G606" s="20" t="s">
        <v>203</v>
      </c>
      <c r="H606" s="20" t="s">
        <v>967</v>
      </c>
      <c r="I606" s="25" t="s">
        <v>81</v>
      </c>
      <c r="J606" s="23" t="s">
        <v>415</v>
      </c>
      <c r="K606" s="273"/>
      <c r="L606" s="274"/>
      <c r="M606" s="276"/>
      <c r="N606" s="276"/>
      <c r="O606" s="277"/>
    </row>
    <row r="607" spans="1:15" ht="13.5" hidden="1" outlineLevel="2" thickBot="1" x14ac:dyDescent="0.25">
      <c r="A607" s="7"/>
      <c r="B607" s="267" t="s">
        <v>997</v>
      </c>
      <c r="C607" s="268" t="s">
        <v>1008</v>
      </c>
      <c r="D607" s="33" t="s">
        <v>669</v>
      </c>
      <c r="E607" s="34">
        <v>52</v>
      </c>
      <c r="F607" s="35">
        <v>17</v>
      </c>
      <c r="G607" s="36" t="str">
        <f>"7383"</f>
        <v>7383</v>
      </c>
      <c r="H607" s="36" t="s">
        <v>205</v>
      </c>
      <c r="I607" s="69" t="s">
        <v>68</v>
      </c>
      <c r="J607" s="38" t="s">
        <v>415</v>
      </c>
      <c r="K607" s="280"/>
      <c r="L607" s="281"/>
      <c r="M607" s="282"/>
      <c r="N607" s="283"/>
      <c r="O607" s="284"/>
    </row>
    <row r="608" spans="1:15" ht="13.5" hidden="1" outlineLevel="2" thickBot="1" x14ac:dyDescent="0.25">
      <c r="A608" s="7"/>
      <c r="B608" s="267" t="s">
        <v>997</v>
      </c>
      <c r="C608" s="268" t="s">
        <v>1008</v>
      </c>
      <c r="K608" s="3"/>
      <c r="L608" s="3"/>
    </row>
    <row r="609" spans="1:15" ht="13.5" outlineLevel="1" collapsed="1" thickBot="1" x14ac:dyDescent="0.25">
      <c r="A609" s="7"/>
      <c r="B609" s="267" t="s">
        <v>997</v>
      </c>
      <c r="C609" s="3" t="s">
        <v>1010</v>
      </c>
      <c r="D609" s="10" t="s">
        <v>672</v>
      </c>
      <c r="E609" s="11">
        <v>52</v>
      </c>
      <c r="F609" s="11">
        <v>17</v>
      </c>
      <c r="G609" s="569" t="s">
        <v>1011</v>
      </c>
      <c r="H609" s="570"/>
      <c r="I609" s="570"/>
      <c r="J609" s="571"/>
      <c r="K609" s="597" t="s">
        <v>1197</v>
      </c>
      <c r="L609" s="598"/>
      <c r="M609" s="598"/>
      <c r="N609" s="599"/>
      <c r="O609" s="444" t="s">
        <v>69</v>
      </c>
    </row>
    <row r="610" spans="1:15" hidden="1" outlineLevel="2" x14ac:dyDescent="0.2">
      <c r="A610" s="7"/>
      <c r="B610" s="267" t="s">
        <v>997</v>
      </c>
      <c r="C610" s="268" t="s">
        <v>1010</v>
      </c>
      <c r="D610" s="13" t="s">
        <v>672</v>
      </c>
      <c r="E610" s="14">
        <v>52</v>
      </c>
      <c r="F610" s="15">
        <v>17</v>
      </c>
      <c r="G610" s="64" t="str">
        <f>"6311"</f>
        <v>6311</v>
      </c>
      <c r="H610" s="64" t="s">
        <v>182</v>
      </c>
      <c r="I610" s="65" t="s">
        <v>68</v>
      </c>
      <c r="J610" s="66" t="s">
        <v>414</v>
      </c>
      <c r="K610" s="269"/>
      <c r="L610" s="270"/>
      <c r="M610" s="67" t="s">
        <v>657</v>
      </c>
      <c r="N610" s="65" t="s">
        <v>68</v>
      </c>
      <c r="O610" s="265" t="s">
        <v>414</v>
      </c>
    </row>
    <row r="611" spans="1:15" hidden="1" outlineLevel="2" x14ac:dyDescent="0.2">
      <c r="A611" s="7"/>
      <c r="B611" s="267" t="s">
        <v>997</v>
      </c>
      <c r="C611" s="268" t="s">
        <v>1010</v>
      </c>
      <c r="D611" s="13" t="s">
        <v>672</v>
      </c>
      <c r="E611" s="14">
        <v>52</v>
      </c>
      <c r="F611" s="15">
        <v>17</v>
      </c>
      <c r="G611" s="16" t="s">
        <v>183</v>
      </c>
      <c r="H611" s="16" t="s">
        <v>184</v>
      </c>
      <c r="I611" s="18"/>
      <c r="J611" s="19" t="s">
        <v>415</v>
      </c>
      <c r="K611" s="271"/>
      <c r="L611" s="272"/>
      <c r="M611" s="17"/>
      <c r="N611" s="18"/>
      <c r="O611" s="263" t="s">
        <v>414</v>
      </c>
    </row>
    <row r="612" spans="1:15" hidden="1" outlineLevel="2" x14ac:dyDescent="0.2">
      <c r="A612" s="7"/>
      <c r="B612" s="267" t="s">
        <v>997</v>
      </c>
      <c r="C612" s="268" t="s">
        <v>1010</v>
      </c>
      <c r="D612" s="13" t="s">
        <v>672</v>
      </c>
      <c r="E612" s="14">
        <v>52</v>
      </c>
      <c r="F612" s="15">
        <v>17</v>
      </c>
      <c r="G612" s="20" t="s">
        <v>185</v>
      </c>
      <c r="H612" s="20" t="s">
        <v>186</v>
      </c>
      <c r="I612" s="25" t="s">
        <v>68</v>
      </c>
      <c r="J612" s="23" t="s">
        <v>414</v>
      </c>
      <c r="K612" s="273"/>
      <c r="L612" s="274"/>
      <c r="M612" s="275"/>
      <c r="N612" s="276"/>
      <c r="O612" s="277"/>
    </row>
    <row r="613" spans="1:15" hidden="1" outlineLevel="2" x14ac:dyDescent="0.2">
      <c r="A613" s="7"/>
      <c r="B613" s="267" t="s">
        <v>997</v>
      </c>
      <c r="C613" s="268" t="s">
        <v>1010</v>
      </c>
      <c r="D613" s="13" t="s">
        <v>672</v>
      </c>
      <c r="E613" s="14">
        <v>52</v>
      </c>
      <c r="F613" s="15">
        <v>17</v>
      </c>
      <c r="G613" s="20" t="s">
        <v>187</v>
      </c>
      <c r="H613" s="20" t="s">
        <v>188</v>
      </c>
      <c r="I613" s="25" t="s">
        <v>68</v>
      </c>
      <c r="J613" s="23" t="s">
        <v>415</v>
      </c>
      <c r="K613" s="273"/>
      <c r="L613" s="274"/>
      <c r="M613" s="275"/>
      <c r="N613" s="276"/>
      <c r="O613" s="277"/>
    </row>
    <row r="614" spans="1:15" hidden="1" outlineLevel="2" x14ac:dyDescent="0.2">
      <c r="A614" s="7"/>
      <c r="B614" s="267" t="s">
        <v>997</v>
      </c>
      <c r="C614" s="268" t="s">
        <v>1010</v>
      </c>
      <c r="D614" s="13" t="s">
        <v>672</v>
      </c>
      <c r="E614" s="14">
        <v>52</v>
      </c>
      <c r="F614" s="15">
        <v>17</v>
      </c>
      <c r="G614" s="20" t="s">
        <v>189</v>
      </c>
      <c r="H614" s="20" t="s">
        <v>190</v>
      </c>
      <c r="I614" s="25" t="s">
        <v>109</v>
      </c>
      <c r="J614" s="23" t="s">
        <v>415</v>
      </c>
      <c r="K614" s="273"/>
      <c r="L614" s="274"/>
      <c r="M614" s="275"/>
      <c r="N614" s="276"/>
      <c r="O614" s="277"/>
    </row>
    <row r="615" spans="1:15" hidden="1" outlineLevel="2" x14ac:dyDescent="0.2">
      <c r="A615" s="7"/>
      <c r="B615" s="267" t="s">
        <v>997</v>
      </c>
      <c r="C615" s="268" t="s">
        <v>1010</v>
      </c>
      <c r="D615" s="13" t="s">
        <v>672</v>
      </c>
      <c r="E615" s="14">
        <v>52</v>
      </c>
      <c r="F615" s="15">
        <v>17</v>
      </c>
      <c r="G615" s="20" t="s">
        <v>191</v>
      </c>
      <c r="H615" s="20" t="s">
        <v>192</v>
      </c>
      <c r="I615" s="25" t="s">
        <v>110</v>
      </c>
      <c r="J615" s="23" t="s">
        <v>415</v>
      </c>
      <c r="K615" s="285"/>
      <c r="L615" s="24"/>
      <c r="M615" s="22" t="s">
        <v>673</v>
      </c>
      <c r="N615" s="25" t="s">
        <v>68</v>
      </c>
      <c r="O615" s="260" t="s">
        <v>414</v>
      </c>
    </row>
    <row r="616" spans="1:15" hidden="1" outlineLevel="2" x14ac:dyDescent="0.2">
      <c r="A616" s="7"/>
      <c r="B616" s="267" t="s">
        <v>997</v>
      </c>
      <c r="C616" s="268" t="s">
        <v>1010</v>
      </c>
      <c r="D616" s="13" t="s">
        <v>672</v>
      </c>
      <c r="E616" s="14">
        <v>52</v>
      </c>
      <c r="F616" s="15">
        <v>17</v>
      </c>
      <c r="G616" s="16" t="s">
        <v>193</v>
      </c>
      <c r="H616" s="16" t="s">
        <v>194</v>
      </c>
      <c r="I616" s="18"/>
      <c r="J616" s="19" t="s">
        <v>415</v>
      </c>
      <c r="K616" s="271"/>
      <c r="L616" s="272"/>
      <c r="M616" s="18"/>
      <c r="N616" s="18"/>
      <c r="O616" s="263" t="s">
        <v>414</v>
      </c>
    </row>
    <row r="617" spans="1:15" hidden="1" outlineLevel="2" x14ac:dyDescent="0.2">
      <c r="A617" s="7"/>
      <c r="B617" s="267" t="s">
        <v>997</v>
      </c>
      <c r="C617" s="268" t="s">
        <v>1010</v>
      </c>
      <c r="D617" s="13" t="s">
        <v>672</v>
      </c>
      <c r="E617" s="14">
        <v>52</v>
      </c>
      <c r="F617" s="15">
        <v>17</v>
      </c>
      <c r="G617" s="20" t="s">
        <v>195</v>
      </c>
      <c r="H617" s="20" t="s">
        <v>196</v>
      </c>
      <c r="I617" s="25" t="s">
        <v>68</v>
      </c>
      <c r="J617" s="23" t="s">
        <v>414</v>
      </c>
      <c r="K617" s="278"/>
      <c r="L617" s="279"/>
      <c r="M617" s="22" t="s">
        <v>665</v>
      </c>
      <c r="N617" s="25" t="s">
        <v>68</v>
      </c>
      <c r="O617" s="260" t="s">
        <v>414</v>
      </c>
    </row>
    <row r="618" spans="1:15" ht="24" hidden="1" outlineLevel="2" x14ac:dyDescent="0.2">
      <c r="A618" s="7"/>
      <c r="B618" s="267" t="s">
        <v>997</v>
      </c>
      <c r="C618" s="268" t="s">
        <v>1010</v>
      </c>
      <c r="D618" s="13" t="s">
        <v>672</v>
      </c>
      <c r="E618" s="14">
        <v>52</v>
      </c>
      <c r="F618" s="15">
        <v>17</v>
      </c>
      <c r="G618" s="20" t="s">
        <v>197</v>
      </c>
      <c r="H618" s="20" t="s">
        <v>198</v>
      </c>
      <c r="I618" s="25" t="s">
        <v>966</v>
      </c>
      <c r="J618" s="23" t="s">
        <v>415</v>
      </c>
      <c r="K618" s="173" t="s">
        <v>405</v>
      </c>
      <c r="L618" s="24" t="s">
        <v>680</v>
      </c>
      <c r="M618" s="344" t="s">
        <v>973</v>
      </c>
      <c r="N618" s="25" t="s">
        <v>714</v>
      </c>
      <c r="O618" s="23" t="s">
        <v>415</v>
      </c>
    </row>
    <row r="619" spans="1:15" ht="48" hidden="1" outlineLevel="2" x14ac:dyDescent="0.2">
      <c r="A619" s="7"/>
      <c r="B619" s="267" t="s">
        <v>997</v>
      </c>
      <c r="C619" s="268" t="s">
        <v>1010</v>
      </c>
      <c r="D619" s="13" t="s">
        <v>672</v>
      </c>
      <c r="E619" s="14">
        <v>52</v>
      </c>
      <c r="F619" s="15">
        <v>17</v>
      </c>
      <c r="G619" s="20" t="s">
        <v>199</v>
      </c>
      <c r="H619" s="20" t="s">
        <v>200</v>
      </c>
      <c r="I619" s="25" t="s">
        <v>152</v>
      </c>
      <c r="J619" s="23" t="s">
        <v>415</v>
      </c>
      <c r="K619" s="173" t="s">
        <v>405</v>
      </c>
      <c r="L619" s="24" t="s">
        <v>869</v>
      </c>
      <c r="M619" s="344" t="s">
        <v>746</v>
      </c>
      <c r="N619" s="25" t="s">
        <v>303</v>
      </c>
      <c r="O619" s="23" t="s">
        <v>415</v>
      </c>
    </row>
    <row r="620" spans="1:15" hidden="1" outlineLevel="2" x14ac:dyDescent="0.2">
      <c r="A620" s="7"/>
      <c r="B620" s="267" t="s">
        <v>997</v>
      </c>
      <c r="C620" s="268" t="s">
        <v>1010</v>
      </c>
      <c r="D620" s="13" t="s">
        <v>672</v>
      </c>
      <c r="E620" s="14">
        <v>52</v>
      </c>
      <c r="F620" s="15">
        <v>17</v>
      </c>
      <c r="G620" s="20" t="s">
        <v>201</v>
      </c>
      <c r="H620" s="20" t="s">
        <v>202</v>
      </c>
      <c r="I620" s="25" t="s">
        <v>152</v>
      </c>
      <c r="J620" s="23" t="s">
        <v>415</v>
      </c>
      <c r="K620" s="273"/>
      <c r="L620" s="274"/>
      <c r="M620" s="276"/>
      <c r="N620" s="276"/>
      <c r="O620" s="277"/>
    </row>
    <row r="621" spans="1:15" hidden="1" outlineLevel="2" x14ac:dyDescent="0.2">
      <c r="A621" s="7"/>
      <c r="B621" s="267" t="s">
        <v>997</v>
      </c>
      <c r="C621" s="268" t="s">
        <v>1010</v>
      </c>
      <c r="D621" s="13" t="s">
        <v>672</v>
      </c>
      <c r="E621" s="14">
        <v>52</v>
      </c>
      <c r="F621" s="15">
        <v>17</v>
      </c>
      <c r="G621" s="20" t="s">
        <v>203</v>
      </c>
      <c r="H621" s="20" t="s">
        <v>967</v>
      </c>
      <c r="I621" s="25" t="s">
        <v>81</v>
      </c>
      <c r="J621" s="23" t="s">
        <v>415</v>
      </c>
      <c r="K621" s="273"/>
      <c r="L621" s="274"/>
      <c r="M621" s="276"/>
      <c r="N621" s="276"/>
      <c r="O621" s="277"/>
    </row>
    <row r="622" spans="1:15" ht="13.5" hidden="1" outlineLevel="2" thickBot="1" x14ac:dyDescent="0.25">
      <c r="A622" s="7"/>
      <c r="B622" s="267" t="s">
        <v>997</v>
      </c>
      <c r="C622" s="268" t="s">
        <v>1010</v>
      </c>
      <c r="D622" s="33" t="s">
        <v>672</v>
      </c>
      <c r="E622" s="34">
        <v>52</v>
      </c>
      <c r="F622" s="35">
        <v>17</v>
      </c>
      <c r="G622" s="36" t="str">
        <f>"7383"</f>
        <v>7383</v>
      </c>
      <c r="H622" s="36" t="s">
        <v>205</v>
      </c>
      <c r="I622" s="69" t="s">
        <v>68</v>
      </c>
      <c r="J622" s="38" t="s">
        <v>415</v>
      </c>
      <c r="K622" s="280"/>
      <c r="L622" s="281"/>
      <c r="M622" s="282"/>
      <c r="N622" s="283"/>
      <c r="O622" s="284"/>
    </row>
    <row r="623" spans="1:15" ht="13.5" hidden="1" outlineLevel="2" thickBot="1" x14ac:dyDescent="0.25">
      <c r="A623" s="7"/>
      <c r="B623" s="267" t="s">
        <v>997</v>
      </c>
      <c r="C623" s="268" t="s">
        <v>1010</v>
      </c>
      <c r="K623" s="3"/>
      <c r="L623" s="3"/>
    </row>
    <row r="624" spans="1:15" ht="13.5" outlineLevel="1" collapsed="1" thickBot="1" x14ac:dyDescent="0.25">
      <c r="A624" s="7"/>
      <c r="B624" s="267" t="s">
        <v>997</v>
      </c>
      <c r="C624" s="3" t="s">
        <v>1009</v>
      </c>
      <c r="D624" s="10" t="s">
        <v>747</v>
      </c>
      <c r="E624" s="11">
        <v>52</v>
      </c>
      <c r="F624" s="11">
        <v>17</v>
      </c>
      <c r="G624" s="569" t="s">
        <v>749</v>
      </c>
      <c r="H624" s="570"/>
      <c r="I624" s="570"/>
      <c r="J624" s="571"/>
      <c r="K624" s="597" t="s">
        <v>1197</v>
      </c>
      <c r="L624" s="598"/>
      <c r="M624" s="598"/>
      <c r="N624" s="599"/>
      <c r="O624" s="444" t="s">
        <v>69</v>
      </c>
    </row>
    <row r="625" spans="1:15" hidden="1" outlineLevel="2" x14ac:dyDescent="0.2">
      <c r="A625" s="7"/>
      <c r="B625" s="267" t="s">
        <v>997</v>
      </c>
      <c r="C625" s="268" t="s">
        <v>1009</v>
      </c>
      <c r="D625" s="13" t="s">
        <v>747</v>
      </c>
      <c r="E625" s="14">
        <v>52</v>
      </c>
      <c r="F625" s="15">
        <v>17</v>
      </c>
      <c r="G625" s="64" t="str">
        <f>"6311"</f>
        <v>6311</v>
      </c>
      <c r="H625" s="64" t="s">
        <v>182</v>
      </c>
      <c r="I625" s="65" t="s">
        <v>68</v>
      </c>
      <c r="J625" s="66" t="s">
        <v>414</v>
      </c>
      <c r="K625" s="269"/>
      <c r="L625" s="270"/>
      <c r="M625" s="67" t="s">
        <v>657</v>
      </c>
      <c r="N625" s="65" t="s">
        <v>68</v>
      </c>
      <c r="O625" s="265" t="s">
        <v>414</v>
      </c>
    </row>
    <row r="626" spans="1:15" hidden="1" outlineLevel="2" x14ac:dyDescent="0.2">
      <c r="A626" s="7"/>
      <c r="B626" s="267" t="s">
        <v>997</v>
      </c>
      <c r="C626" s="268" t="s">
        <v>1009</v>
      </c>
      <c r="D626" s="13" t="s">
        <v>747</v>
      </c>
      <c r="E626" s="14">
        <v>52</v>
      </c>
      <c r="F626" s="15">
        <v>17</v>
      </c>
      <c r="G626" s="16" t="s">
        <v>183</v>
      </c>
      <c r="H626" s="16" t="s">
        <v>184</v>
      </c>
      <c r="I626" s="18"/>
      <c r="J626" s="19" t="s">
        <v>415</v>
      </c>
      <c r="K626" s="271"/>
      <c r="L626" s="272"/>
      <c r="M626" s="17"/>
      <c r="N626" s="18"/>
      <c r="O626" s="263" t="s">
        <v>414</v>
      </c>
    </row>
    <row r="627" spans="1:15" hidden="1" outlineLevel="2" x14ac:dyDescent="0.2">
      <c r="A627" s="7"/>
      <c r="B627" s="267" t="s">
        <v>997</v>
      </c>
      <c r="C627" s="268" t="s">
        <v>1009</v>
      </c>
      <c r="D627" s="13" t="s">
        <v>747</v>
      </c>
      <c r="E627" s="14">
        <v>52</v>
      </c>
      <c r="F627" s="15">
        <v>17</v>
      </c>
      <c r="G627" s="20" t="s">
        <v>185</v>
      </c>
      <c r="H627" s="20" t="s">
        <v>186</v>
      </c>
      <c r="I627" s="25" t="s">
        <v>68</v>
      </c>
      <c r="J627" s="23" t="s">
        <v>414</v>
      </c>
      <c r="K627" s="273"/>
      <c r="L627" s="274"/>
      <c r="M627" s="275"/>
      <c r="N627" s="276"/>
      <c r="O627" s="277"/>
    </row>
    <row r="628" spans="1:15" hidden="1" outlineLevel="2" x14ac:dyDescent="0.2">
      <c r="A628" s="7"/>
      <c r="B628" s="267" t="s">
        <v>997</v>
      </c>
      <c r="C628" s="268" t="s">
        <v>1009</v>
      </c>
      <c r="D628" s="13" t="s">
        <v>747</v>
      </c>
      <c r="E628" s="14">
        <v>52</v>
      </c>
      <c r="F628" s="15">
        <v>17</v>
      </c>
      <c r="G628" s="20" t="s">
        <v>187</v>
      </c>
      <c r="H628" s="20" t="s">
        <v>188</v>
      </c>
      <c r="I628" s="25" t="s">
        <v>68</v>
      </c>
      <c r="J628" s="23" t="s">
        <v>415</v>
      </c>
      <c r="K628" s="273"/>
      <c r="L628" s="274"/>
      <c r="M628" s="275"/>
      <c r="N628" s="276"/>
      <c r="O628" s="277"/>
    </row>
    <row r="629" spans="1:15" hidden="1" outlineLevel="2" x14ac:dyDescent="0.2">
      <c r="A629" s="7"/>
      <c r="B629" s="267" t="s">
        <v>997</v>
      </c>
      <c r="C629" s="268" t="s">
        <v>1009</v>
      </c>
      <c r="D629" s="13" t="s">
        <v>747</v>
      </c>
      <c r="E629" s="14">
        <v>52</v>
      </c>
      <c r="F629" s="15">
        <v>17</v>
      </c>
      <c r="G629" s="20" t="s">
        <v>189</v>
      </c>
      <c r="H629" s="20" t="s">
        <v>190</v>
      </c>
      <c r="I629" s="25" t="s">
        <v>109</v>
      </c>
      <c r="J629" s="23" t="s">
        <v>415</v>
      </c>
      <c r="K629" s="273"/>
      <c r="L629" s="274"/>
      <c r="M629" s="275"/>
      <c r="N629" s="276"/>
      <c r="O629" s="277"/>
    </row>
    <row r="630" spans="1:15" hidden="1" outlineLevel="2" x14ac:dyDescent="0.2">
      <c r="A630" s="7"/>
      <c r="B630" s="267" t="s">
        <v>997</v>
      </c>
      <c r="C630" s="268" t="s">
        <v>1009</v>
      </c>
      <c r="D630" s="13" t="s">
        <v>747</v>
      </c>
      <c r="E630" s="14">
        <v>52</v>
      </c>
      <c r="F630" s="15">
        <v>17</v>
      </c>
      <c r="G630" s="20" t="s">
        <v>191</v>
      </c>
      <c r="H630" s="20" t="s">
        <v>192</v>
      </c>
      <c r="I630" s="25" t="s">
        <v>110</v>
      </c>
      <c r="J630" s="23" t="s">
        <v>415</v>
      </c>
      <c r="K630" s="285"/>
      <c r="L630" s="24"/>
      <c r="M630" s="22" t="s">
        <v>748</v>
      </c>
      <c r="N630" s="25" t="s">
        <v>68</v>
      </c>
      <c r="O630" s="260" t="s">
        <v>414</v>
      </c>
    </row>
    <row r="631" spans="1:15" hidden="1" outlineLevel="2" x14ac:dyDescent="0.2">
      <c r="A631" s="7"/>
      <c r="B631" s="267" t="s">
        <v>997</v>
      </c>
      <c r="C631" s="268" t="s">
        <v>1009</v>
      </c>
      <c r="D631" s="13" t="s">
        <v>747</v>
      </c>
      <c r="E631" s="14">
        <v>52</v>
      </c>
      <c r="F631" s="15">
        <v>17</v>
      </c>
      <c r="G631" s="16" t="s">
        <v>193</v>
      </c>
      <c r="H631" s="16" t="s">
        <v>194</v>
      </c>
      <c r="I631" s="18"/>
      <c r="J631" s="19" t="s">
        <v>415</v>
      </c>
      <c r="K631" s="271"/>
      <c r="L631" s="272"/>
      <c r="M631" s="18"/>
      <c r="N631" s="18"/>
      <c r="O631" s="263" t="s">
        <v>414</v>
      </c>
    </row>
    <row r="632" spans="1:15" hidden="1" outlineLevel="2" x14ac:dyDescent="0.2">
      <c r="A632" s="7"/>
      <c r="B632" s="267" t="s">
        <v>997</v>
      </c>
      <c r="C632" s="268" t="s">
        <v>1009</v>
      </c>
      <c r="D632" s="13" t="s">
        <v>747</v>
      </c>
      <c r="E632" s="14">
        <v>52</v>
      </c>
      <c r="F632" s="15">
        <v>17</v>
      </c>
      <c r="G632" s="20" t="s">
        <v>195</v>
      </c>
      <c r="H632" s="20" t="s">
        <v>196</v>
      </c>
      <c r="I632" s="25" t="s">
        <v>68</v>
      </c>
      <c r="J632" s="23" t="s">
        <v>414</v>
      </c>
      <c r="K632" s="278"/>
      <c r="L632" s="279"/>
      <c r="M632" s="22" t="s">
        <v>665</v>
      </c>
      <c r="N632" s="25" t="s">
        <v>68</v>
      </c>
      <c r="O632" s="260" t="s">
        <v>414</v>
      </c>
    </row>
    <row r="633" spans="1:15" ht="24" hidden="1" outlineLevel="2" x14ac:dyDescent="0.2">
      <c r="A633" s="7"/>
      <c r="B633" s="267" t="s">
        <v>997</v>
      </c>
      <c r="C633" s="268" t="s">
        <v>1009</v>
      </c>
      <c r="D633" s="13" t="s">
        <v>747</v>
      </c>
      <c r="E633" s="14">
        <v>52</v>
      </c>
      <c r="F633" s="15">
        <v>17</v>
      </c>
      <c r="G633" s="20" t="s">
        <v>197</v>
      </c>
      <c r="H633" s="20" t="s">
        <v>198</v>
      </c>
      <c r="I633" s="25" t="s">
        <v>966</v>
      </c>
      <c r="J633" s="23" t="s">
        <v>415</v>
      </c>
      <c r="K633" s="173" t="s">
        <v>405</v>
      </c>
      <c r="L633" s="24" t="s">
        <v>872</v>
      </c>
      <c r="M633" s="344" t="s">
        <v>974</v>
      </c>
      <c r="N633" s="25" t="s">
        <v>714</v>
      </c>
      <c r="O633" s="260" t="s">
        <v>414</v>
      </c>
    </row>
    <row r="634" spans="1:15" hidden="1" outlineLevel="2" x14ac:dyDescent="0.2">
      <c r="A634" s="7"/>
      <c r="B634" s="267" t="s">
        <v>997</v>
      </c>
      <c r="C634" s="268" t="s">
        <v>1009</v>
      </c>
      <c r="D634" s="13" t="s">
        <v>747</v>
      </c>
      <c r="E634" s="14">
        <v>52</v>
      </c>
      <c r="F634" s="15">
        <v>17</v>
      </c>
      <c r="G634" s="20" t="s">
        <v>199</v>
      </c>
      <c r="H634" s="20" t="s">
        <v>200</v>
      </c>
      <c r="I634" s="25" t="s">
        <v>152</v>
      </c>
      <c r="J634" s="23" t="s">
        <v>415</v>
      </c>
      <c r="K634" s="184"/>
      <c r="L634" s="288"/>
      <c r="M634" s="345"/>
      <c r="N634" s="26"/>
      <c r="O634" s="28"/>
    </row>
    <row r="635" spans="1:15" hidden="1" outlineLevel="2" x14ac:dyDescent="0.2">
      <c r="A635" s="7"/>
      <c r="B635" s="267" t="s">
        <v>997</v>
      </c>
      <c r="C635" s="268" t="s">
        <v>1009</v>
      </c>
      <c r="D635" s="13" t="s">
        <v>747</v>
      </c>
      <c r="E635" s="14">
        <v>52</v>
      </c>
      <c r="F635" s="15">
        <v>17</v>
      </c>
      <c r="G635" s="20" t="s">
        <v>201</v>
      </c>
      <c r="H635" s="20" t="s">
        <v>202</v>
      </c>
      <c r="I635" s="25" t="s">
        <v>152</v>
      </c>
      <c r="J635" s="23" t="s">
        <v>415</v>
      </c>
      <c r="K635" s="273"/>
      <c r="L635" s="274"/>
      <c r="M635" s="276"/>
      <c r="N635" s="276"/>
      <c r="O635" s="277"/>
    </row>
    <row r="636" spans="1:15" hidden="1" outlineLevel="2" x14ac:dyDescent="0.2">
      <c r="A636" s="7"/>
      <c r="B636" s="267" t="s">
        <v>997</v>
      </c>
      <c r="C636" s="268" t="s">
        <v>1009</v>
      </c>
      <c r="D636" s="13" t="s">
        <v>747</v>
      </c>
      <c r="E636" s="14">
        <v>52</v>
      </c>
      <c r="F636" s="15">
        <v>17</v>
      </c>
      <c r="G636" s="20" t="s">
        <v>203</v>
      </c>
      <c r="H636" s="20" t="s">
        <v>967</v>
      </c>
      <c r="I636" s="25" t="s">
        <v>81</v>
      </c>
      <c r="J636" s="23" t="s">
        <v>415</v>
      </c>
      <c r="K636" s="273"/>
      <c r="L636" s="274"/>
      <c r="M636" s="276"/>
      <c r="N636" s="276"/>
      <c r="O636" s="277"/>
    </row>
    <row r="637" spans="1:15" ht="13.5" hidden="1" outlineLevel="2" thickBot="1" x14ac:dyDescent="0.25">
      <c r="A637" s="7"/>
      <c r="B637" s="267" t="s">
        <v>997</v>
      </c>
      <c r="C637" s="268" t="s">
        <v>1009</v>
      </c>
      <c r="D637" s="33" t="s">
        <v>747</v>
      </c>
      <c r="E637" s="34">
        <v>52</v>
      </c>
      <c r="F637" s="35">
        <v>17</v>
      </c>
      <c r="G637" s="36" t="str">
        <f>"7383"</f>
        <v>7383</v>
      </c>
      <c r="H637" s="36" t="s">
        <v>205</v>
      </c>
      <c r="I637" s="69" t="s">
        <v>68</v>
      </c>
      <c r="J637" s="38" t="s">
        <v>415</v>
      </c>
      <c r="K637" s="280"/>
      <c r="L637" s="281"/>
      <c r="M637" s="282"/>
      <c r="N637" s="283"/>
      <c r="O637" s="284"/>
    </row>
    <row r="638" spans="1:15" ht="13.5" hidden="1" outlineLevel="2" thickBot="1" x14ac:dyDescent="0.25">
      <c r="A638" s="7"/>
      <c r="B638" s="267" t="s">
        <v>997</v>
      </c>
      <c r="C638" s="268" t="s">
        <v>1009</v>
      </c>
      <c r="K638" s="3"/>
      <c r="L638" s="3"/>
    </row>
    <row r="639" spans="1:15" ht="13.5" outlineLevel="1" collapsed="1" thickBot="1" x14ac:dyDescent="0.25">
      <c r="A639" s="7"/>
      <c r="B639" s="267" t="s">
        <v>997</v>
      </c>
      <c r="C639" s="3" t="s">
        <v>1012</v>
      </c>
      <c r="D639" s="10" t="s">
        <v>753</v>
      </c>
      <c r="E639" s="11">
        <v>52</v>
      </c>
      <c r="F639" s="11">
        <v>17</v>
      </c>
      <c r="G639" s="569" t="s">
        <v>750</v>
      </c>
      <c r="H639" s="570"/>
      <c r="I639" s="570"/>
      <c r="J639" s="571"/>
      <c r="K639" s="597" t="s">
        <v>1191</v>
      </c>
      <c r="L639" s="598"/>
      <c r="M639" s="598"/>
      <c r="N639" s="599"/>
      <c r="O639" s="444" t="s">
        <v>69</v>
      </c>
    </row>
    <row r="640" spans="1:15" hidden="1" outlineLevel="2" x14ac:dyDescent="0.2">
      <c r="A640" s="7"/>
      <c r="B640" s="267" t="s">
        <v>997</v>
      </c>
      <c r="C640" s="268" t="s">
        <v>1012</v>
      </c>
      <c r="D640" s="13" t="s">
        <v>753</v>
      </c>
      <c r="E640" s="14">
        <v>52</v>
      </c>
      <c r="F640" s="15">
        <v>17</v>
      </c>
      <c r="G640" s="64" t="str">
        <f>"6311"</f>
        <v>6311</v>
      </c>
      <c r="H640" s="64" t="s">
        <v>182</v>
      </c>
      <c r="I640" s="65" t="s">
        <v>68</v>
      </c>
      <c r="J640" s="66" t="s">
        <v>414</v>
      </c>
      <c r="K640" s="269"/>
      <c r="L640" s="270"/>
      <c r="M640" s="67" t="s">
        <v>657</v>
      </c>
      <c r="N640" s="65" t="s">
        <v>68</v>
      </c>
      <c r="O640" s="265" t="s">
        <v>414</v>
      </c>
    </row>
    <row r="641" spans="1:15" hidden="1" outlineLevel="2" x14ac:dyDescent="0.2">
      <c r="A641" s="7"/>
      <c r="B641" s="267" t="s">
        <v>997</v>
      </c>
      <c r="C641" s="268" t="s">
        <v>1012</v>
      </c>
      <c r="D641" s="13" t="s">
        <v>753</v>
      </c>
      <c r="E641" s="14">
        <v>52</v>
      </c>
      <c r="F641" s="15">
        <v>17</v>
      </c>
      <c r="G641" s="16" t="s">
        <v>183</v>
      </c>
      <c r="H641" s="16" t="s">
        <v>184</v>
      </c>
      <c r="I641" s="18"/>
      <c r="J641" s="19" t="s">
        <v>415</v>
      </c>
      <c r="K641" s="271"/>
      <c r="L641" s="272"/>
      <c r="M641" s="17"/>
      <c r="N641" s="18"/>
      <c r="O641" s="263" t="s">
        <v>414</v>
      </c>
    </row>
    <row r="642" spans="1:15" hidden="1" outlineLevel="2" x14ac:dyDescent="0.2">
      <c r="A642" s="7"/>
      <c r="B642" s="267" t="s">
        <v>997</v>
      </c>
      <c r="C642" s="268" t="s">
        <v>1012</v>
      </c>
      <c r="D642" s="13" t="s">
        <v>753</v>
      </c>
      <c r="E642" s="14">
        <v>52</v>
      </c>
      <c r="F642" s="15">
        <v>17</v>
      </c>
      <c r="G642" s="20" t="s">
        <v>185</v>
      </c>
      <c r="H642" s="20" t="s">
        <v>186</v>
      </c>
      <c r="I642" s="25" t="s">
        <v>68</v>
      </c>
      <c r="J642" s="23" t="s">
        <v>414</v>
      </c>
      <c r="K642" s="273"/>
      <c r="L642" s="274"/>
      <c r="M642" s="275"/>
      <c r="N642" s="276"/>
      <c r="O642" s="277"/>
    </row>
    <row r="643" spans="1:15" hidden="1" outlineLevel="2" x14ac:dyDescent="0.2">
      <c r="A643" s="7"/>
      <c r="B643" s="267" t="s">
        <v>997</v>
      </c>
      <c r="C643" s="268" t="s">
        <v>1012</v>
      </c>
      <c r="D643" s="13" t="s">
        <v>753</v>
      </c>
      <c r="E643" s="14">
        <v>52</v>
      </c>
      <c r="F643" s="15">
        <v>17</v>
      </c>
      <c r="G643" s="20" t="s">
        <v>187</v>
      </c>
      <c r="H643" s="20" t="s">
        <v>188</v>
      </c>
      <c r="I643" s="25" t="s">
        <v>68</v>
      </c>
      <c r="J643" s="23" t="s">
        <v>415</v>
      </c>
      <c r="K643" s="273"/>
      <c r="L643" s="274"/>
      <c r="M643" s="275"/>
      <c r="N643" s="276"/>
      <c r="O643" s="277"/>
    </row>
    <row r="644" spans="1:15" hidden="1" outlineLevel="2" x14ac:dyDescent="0.2">
      <c r="A644" s="7"/>
      <c r="B644" s="267" t="s">
        <v>997</v>
      </c>
      <c r="C644" s="268" t="s">
        <v>1012</v>
      </c>
      <c r="D644" s="13" t="s">
        <v>753</v>
      </c>
      <c r="E644" s="14">
        <v>52</v>
      </c>
      <c r="F644" s="15">
        <v>17</v>
      </c>
      <c r="G644" s="20" t="s">
        <v>189</v>
      </c>
      <c r="H644" s="20" t="s">
        <v>190</v>
      </c>
      <c r="I644" s="25" t="s">
        <v>109</v>
      </c>
      <c r="J644" s="23" t="s">
        <v>415</v>
      </c>
      <c r="K644" s="273"/>
      <c r="L644" s="274"/>
      <c r="M644" s="275"/>
      <c r="N644" s="276"/>
      <c r="O644" s="277"/>
    </row>
    <row r="645" spans="1:15" hidden="1" outlineLevel="2" x14ac:dyDescent="0.2">
      <c r="A645" s="7"/>
      <c r="B645" s="267" t="s">
        <v>997</v>
      </c>
      <c r="C645" s="268" t="s">
        <v>1012</v>
      </c>
      <c r="D645" s="13" t="s">
        <v>753</v>
      </c>
      <c r="E645" s="14">
        <v>52</v>
      </c>
      <c r="F645" s="15">
        <v>17</v>
      </c>
      <c r="G645" s="20" t="s">
        <v>191</v>
      </c>
      <c r="H645" s="20" t="s">
        <v>192</v>
      </c>
      <c r="I645" s="25" t="s">
        <v>110</v>
      </c>
      <c r="J645" s="23" t="s">
        <v>415</v>
      </c>
      <c r="K645" s="285"/>
      <c r="L645" s="24"/>
      <c r="M645" s="22" t="s">
        <v>751</v>
      </c>
      <c r="N645" s="25" t="s">
        <v>68</v>
      </c>
      <c r="O645" s="260" t="s">
        <v>414</v>
      </c>
    </row>
    <row r="646" spans="1:15" hidden="1" outlineLevel="2" x14ac:dyDescent="0.2">
      <c r="A646" s="7"/>
      <c r="B646" s="267" t="s">
        <v>997</v>
      </c>
      <c r="C646" s="268" t="s">
        <v>1012</v>
      </c>
      <c r="D646" s="13" t="s">
        <v>753</v>
      </c>
      <c r="E646" s="14">
        <v>52</v>
      </c>
      <c r="F646" s="15">
        <v>17</v>
      </c>
      <c r="G646" s="16" t="s">
        <v>193</v>
      </c>
      <c r="H646" s="16" t="s">
        <v>194</v>
      </c>
      <c r="I646" s="18"/>
      <c r="J646" s="19" t="s">
        <v>415</v>
      </c>
      <c r="K646" s="271"/>
      <c r="L646" s="272"/>
      <c r="M646" s="18"/>
      <c r="N646" s="18"/>
      <c r="O646" s="263" t="s">
        <v>414</v>
      </c>
    </row>
    <row r="647" spans="1:15" hidden="1" outlineLevel="2" x14ac:dyDescent="0.2">
      <c r="A647" s="7"/>
      <c r="B647" s="267" t="s">
        <v>997</v>
      </c>
      <c r="C647" s="268" t="s">
        <v>1012</v>
      </c>
      <c r="D647" s="13" t="s">
        <v>753</v>
      </c>
      <c r="E647" s="14">
        <v>52</v>
      </c>
      <c r="F647" s="15">
        <v>17</v>
      </c>
      <c r="G647" s="20" t="s">
        <v>195</v>
      </c>
      <c r="H647" s="20" t="s">
        <v>196</v>
      </c>
      <c r="I647" s="25" t="s">
        <v>68</v>
      </c>
      <c r="J647" s="23" t="s">
        <v>414</v>
      </c>
      <c r="K647" s="278"/>
      <c r="L647" s="279"/>
      <c r="M647" s="22" t="s">
        <v>752</v>
      </c>
      <c r="N647" s="25" t="s">
        <v>68</v>
      </c>
      <c r="O647" s="260" t="s">
        <v>414</v>
      </c>
    </row>
    <row r="648" spans="1:15" hidden="1" outlineLevel="2" x14ac:dyDescent="0.2">
      <c r="A648" s="7"/>
      <c r="B648" s="267" t="s">
        <v>997</v>
      </c>
      <c r="C648" s="268" t="s">
        <v>1012</v>
      </c>
      <c r="D648" s="13" t="s">
        <v>753</v>
      </c>
      <c r="E648" s="14">
        <v>52</v>
      </c>
      <c r="F648" s="15">
        <v>17</v>
      </c>
      <c r="G648" s="20" t="s">
        <v>197</v>
      </c>
      <c r="H648" s="20" t="s">
        <v>198</v>
      </c>
      <c r="I648" s="25" t="s">
        <v>966</v>
      </c>
      <c r="J648" s="23" t="s">
        <v>415</v>
      </c>
      <c r="K648" s="173" t="s">
        <v>405</v>
      </c>
      <c r="L648" s="24" t="s">
        <v>873</v>
      </c>
      <c r="M648" s="344" t="s">
        <v>975</v>
      </c>
      <c r="N648" s="25" t="s">
        <v>798</v>
      </c>
      <c r="O648" s="260" t="s">
        <v>414</v>
      </c>
    </row>
    <row r="649" spans="1:15" hidden="1" outlineLevel="2" x14ac:dyDescent="0.2">
      <c r="A649" s="7"/>
      <c r="B649" s="267" t="s">
        <v>997</v>
      </c>
      <c r="C649" s="268" t="s">
        <v>1012</v>
      </c>
      <c r="D649" s="13" t="s">
        <v>753</v>
      </c>
      <c r="E649" s="14">
        <v>52</v>
      </c>
      <c r="F649" s="15">
        <v>17</v>
      </c>
      <c r="G649" s="20" t="s">
        <v>199</v>
      </c>
      <c r="H649" s="20" t="s">
        <v>200</v>
      </c>
      <c r="I649" s="25" t="s">
        <v>152</v>
      </c>
      <c r="J649" s="23" t="s">
        <v>415</v>
      </c>
      <c r="K649" s="184"/>
      <c r="L649" s="288"/>
      <c r="M649" s="345"/>
      <c r="N649" s="26"/>
      <c r="O649" s="28"/>
    </row>
    <row r="650" spans="1:15" hidden="1" outlineLevel="2" x14ac:dyDescent="0.2">
      <c r="A650" s="7"/>
      <c r="B650" s="267" t="s">
        <v>997</v>
      </c>
      <c r="C650" s="268" t="s">
        <v>1012</v>
      </c>
      <c r="D650" s="13" t="s">
        <v>753</v>
      </c>
      <c r="E650" s="14">
        <v>52</v>
      </c>
      <c r="F650" s="15">
        <v>17</v>
      </c>
      <c r="G650" s="20" t="s">
        <v>201</v>
      </c>
      <c r="H650" s="20" t="s">
        <v>202</v>
      </c>
      <c r="I650" s="25" t="s">
        <v>152</v>
      </c>
      <c r="J650" s="23" t="s">
        <v>415</v>
      </c>
      <c r="K650" s="273"/>
      <c r="L650" s="274"/>
      <c r="M650" s="276"/>
      <c r="N650" s="276"/>
      <c r="O650" s="277"/>
    </row>
    <row r="651" spans="1:15" hidden="1" outlineLevel="2" x14ac:dyDescent="0.2">
      <c r="A651" s="7"/>
      <c r="B651" s="267" t="s">
        <v>997</v>
      </c>
      <c r="C651" s="268" t="s">
        <v>1012</v>
      </c>
      <c r="D651" s="13" t="s">
        <v>753</v>
      </c>
      <c r="E651" s="14">
        <v>52</v>
      </c>
      <c r="F651" s="15">
        <v>17</v>
      </c>
      <c r="G651" s="20" t="s">
        <v>203</v>
      </c>
      <c r="H651" s="20" t="s">
        <v>967</v>
      </c>
      <c r="I651" s="25" t="s">
        <v>81</v>
      </c>
      <c r="J651" s="23" t="s">
        <v>415</v>
      </c>
      <c r="K651" s="273"/>
      <c r="L651" s="274"/>
      <c r="M651" s="276"/>
      <c r="N651" s="276"/>
      <c r="O651" s="277"/>
    </row>
    <row r="652" spans="1:15" ht="13.5" hidden="1" outlineLevel="2" thickBot="1" x14ac:dyDescent="0.25">
      <c r="A652" s="7"/>
      <c r="B652" s="267" t="s">
        <v>997</v>
      </c>
      <c r="C652" s="268" t="s">
        <v>1012</v>
      </c>
      <c r="D652" s="33" t="s">
        <v>753</v>
      </c>
      <c r="E652" s="34">
        <v>52</v>
      </c>
      <c r="F652" s="35">
        <v>17</v>
      </c>
      <c r="G652" s="36" t="str">
        <f>"7383"</f>
        <v>7383</v>
      </c>
      <c r="H652" s="36" t="s">
        <v>205</v>
      </c>
      <c r="I652" s="69" t="s">
        <v>68</v>
      </c>
      <c r="J652" s="38" t="s">
        <v>415</v>
      </c>
      <c r="K652" s="280"/>
      <c r="L652" s="281"/>
      <c r="M652" s="282"/>
      <c r="N652" s="283"/>
      <c r="O652" s="284"/>
    </row>
    <row r="653" spans="1:15" ht="13.5" hidden="1" outlineLevel="2" thickBot="1" x14ac:dyDescent="0.25">
      <c r="A653" s="7"/>
      <c r="B653" s="267" t="s">
        <v>997</v>
      </c>
      <c r="C653" s="268" t="s">
        <v>1012</v>
      </c>
      <c r="K653" s="3"/>
      <c r="L653" s="3"/>
    </row>
    <row r="654" spans="1:15" ht="13.5" outlineLevel="1" collapsed="1" thickBot="1" x14ac:dyDescent="0.25">
      <c r="B654" s="87" t="s">
        <v>997</v>
      </c>
      <c r="C654" s="8" t="s">
        <v>1091</v>
      </c>
      <c r="D654" s="10" t="s">
        <v>283</v>
      </c>
      <c r="E654" s="11">
        <v>53</v>
      </c>
      <c r="F654" s="11">
        <v>17</v>
      </c>
      <c r="G654" s="569" t="s">
        <v>1090</v>
      </c>
      <c r="H654" s="570"/>
      <c r="I654" s="570"/>
      <c r="J654" s="571"/>
      <c r="K654" s="594" t="s">
        <v>1354</v>
      </c>
      <c r="L654" s="595"/>
      <c r="M654" s="595"/>
      <c r="N654" s="596"/>
      <c r="O654" s="512" t="s">
        <v>414</v>
      </c>
    </row>
    <row r="655" spans="1:15" hidden="1" outlineLevel="2" x14ac:dyDescent="0.2">
      <c r="B655" s="87" t="s">
        <v>997</v>
      </c>
      <c r="C655" s="60" t="s">
        <v>1091</v>
      </c>
      <c r="D655" s="13" t="s">
        <v>283</v>
      </c>
      <c r="E655" s="14">
        <v>53</v>
      </c>
      <c r="F655" s="15">
        <v>17</v>
      </c>
      <c r="G655" s="20" t="s">
        <v>206</v>
      </c>
      <c r="H655" s="20" t="s">
        <v>207</v>
      </c>
      <c r="I655" s="20"/>
      <c r="J655" s="21" t="s">
        <v>414</v>
      </c>
      <c r="K655" s="172"/>
      <c r="L655" s="126"/>
      <c r="M655" s="136"/>
      <c r="N655" s="25"/>
      <c r="O655" s="259" t="s">
        <v>414</v>
      </c>
    </row>
    <row r="656" spans="1:15" hidden="1" outlineLevel="2" x14ac:dyDescent="0.2">
      <c r="B656" s="87" t="s">
        <v>997</v>
      </c>
      <c r="C656" s="60" t="s">
        <v>1091</v>
      </c>
      <c r="D656" s="13" t="s">
        <v>283</v>
      </c>
      <c r="E656" s="14">
        <v>53</v>
      </c>
      <c r="F656" s="15">
        <v>17</v>
      </c>
      <c r="G656" s="20" t="s">
        <v>208</v>
      </c>
      <c r="H656" s="20" t="s">
        <v>976</v>
      </c>
      <c r="I656" s="20" t="s">
        <v>68</v>
      </c>
      <c r="J656" s="21" t="s">
        <v>414</v>
      </c>
      <c r="K656" s="173"/>
      <c r="L656" s="129"/>
      <c r="M656" s="138" t="s">
        <v>326</v>
      </c>
      <c r="N656" s="25" t="s">
        <v>68</v>
      </c>
      <c r="O656" s="260" t="s">
        <v>414</v>
      </c>
    </row>
    <row r="657" spans="2:18" hidden="1" outlineLevel="2" x14ac:dyDescent="0.2">
      <c r="B657" s="87" t="s">
        <v>997</v>
      </c>
      <c r="C657" s="60" t="s">
        <v>1091</v>
      </c>
      <c r="D657" s="13" t="s">
        <v>283</v>
      </c>
      <c r="E657" s="14">
        <v>53</v>
      </c>
      <c r="F657" s="15">
        <v>17</v>
      </c>
      <c r="G657" s="20" t="s">
        <v>209</v>
      </c>
      <c r="H657" s="20" t="s">
        <v>210</v>
      </c>
      <c r="I657" s="20" t="s">
        <v>24</v>
      </c>
      <c r="J657" s="21" t="s">
        <v>414</v>
      </c>
      <c r="K657" s="173" t="s">
        <v>405</v>
      </c>
      <c r="L657" s="185" t="s">
        <v>390</v>
      </c>
      <c r="M657" s="143" t="s">
        <v>977</v>
      </c>
      <c r="N657" s="25" t="s">
        <v>119</v>
      </c>
      <c r="O657" s="260" t="s">
        <v>414</v>
      </c>
    </row>
    <row r="658" spans="2:18" ht="36.75" hidden="1" outlineLevel="2" thickBot="1" x14ac:dyDescent="0.25">
      <c r="B658" s="87" t="s">
        <v>997</v>
      </c>
      <c r="C658" s="60" t="s">
        <v>1091</v>
      </c>
      <c r="D658" s="33" t="s">
        <v>283</v>
      </c>
      <c r="E658" s="34">
        <v>53</v>
      </c>
      <c r="F658" s="35">
        <v>17</v>
      </c>
      <c r="G658" s="44" t="s">
        <v>211</v>
      </c>
      <c r="H658" s="44" t="s">
        <v>212</v>
      </c>
      <c r="I658" s="44" t="s">
        <v>68</v>
      </c>
      <c r="J658" s="45" t="s">
        <v>415</v>
      </c>
      <c r="K658" s="177" t="s">
        <v>405</v>
      </c>
      <c r="L658" s="258" t="s">
        <v>391</v>
      </c>
      <c r="M658" s="157" t="s">
        <v>991</v>
      </c>
      <c r="N658" s="499" t="s">
        <v>72</v>
      </c>
      <c r="O658" s="61" t="s">
        <v>415</v>
      </c>
    </row>
    <row r="659" spans="2:18" ht="13.5" hidden="1" outlineLevel="2" thickBot="1" x14ac:dyDescent="0.25">
      <c r="B659" s="87" t="s">
        <v>997</v>
      </c>
      <c r="C659" s="60" t="s">
        <v>1091</v>
      </c>
      <c r="K659" s="180"/>
    </row>
    <row r="660" spans="2:18" ht="13.5" outlineLevel="1" collapsed="1" thickBot="1" x14ac:dyDescent="0.25">
      <c r="B660" s="87" t="s">
        <v>997</v>
      </c>
      <c r="C660" s="8" t="s">
        <v>1013</v>
      </c>
      <c r="D660" s="10" t="s">
        <v>228</v>
      </c>
      <c r="E660" s="11">
        <v>54</v>
      </c>
      <c r="F660" s="11">
        <v>17</v>
      </c>
      <c r="G660" s="569" t="s">
        <v>732</v>
      </c>
      <c r="H660" s="570"/>
      <c r="I660" s="570"/>
      <c r="J660" s="571"/>
      <c r="K660" s="594" t="s">
        <v>1354</v>
      </c>
      <c r="L660" s="595"/>
      <c r="M660" s="595"/>
      <c r="N660" s="596"/>
      <c r="O660" s="512" t="s">
        <v>414</v>
      </c>
      <c r="P660" s="201"/>
      <c r="Q660" s="202"/>
    </row>
    <row r="661" spans="2:18" hidden="1" outlineLevel="2" x14ac:dyDescent="0.2">
      <c r="B661" s="87" t="s">
        <v>997</v>
      </c>
      <c r="C661" s="60" t="s">
        <v>1013</v>
      </c>
      <c r="D661" s="13" t="s">
        <v>228</v>
      </c>
      <c r="E661" s="14">
        <v>54</v>
      </c>
      <c r="F661" s="15">
        <v>17</v>
      </c>
      <c r="G661" s="326" t="s">
        <v>733</v>
      </c>
      <c r="H661" s="20" t="s">
        <v>736</v>
      </c>
      <c r="I661" s="20" t="s">
        <v>68</v>
      </c>
      <c r="J661" s="23" t="s">
        <v>415</v>
      </c>
      <c r="K661" s="172" t="s">
        <v>405</v>
      </c>
      <c r="L661" s="160" t="s">
        <v>881</v>
      </c>
      <c r="M661" s="25" t="s">
        <v>739</v>
      </c>
      <c r="N661" s="25" t="s">
        <v>53</v>
      </c>
      <c r="O661" s="259" t="s">
        <v>414</v>
      </c>
      <c r="P661" s="8"/>
      <c r="Q661" s="7"/>
    </row>
    <row r="662" spans="2:18" hidden="1" outlineLevel="2" x14ac:dyDescent="0.2">
      <c r="B662" s="87" t="s">
        <v>997</v>
      </c>
      <c r="C662" s="60" t="s">
        <v>1013</v>
      </c>
      <c r="D662" s="13" t="s">
        <v>228</v>
      </c>
      <c r="E662" s="14">
        <v>54</v>
      </c>
      <c r="F662" s="15">
        <v>17</v>
      </c>
      <c r="G662" s="328" t="s">
        <v>734</v>
      </c>
      <c r="H662" s="329" t="s">
        <v>737</v>
      </c>
      <c r="I662" s="329" t="s">
        <v>68</v>
      </c>
      <c r="J662" s="330" t="s">
        <v>415</v>
      </c>
      <c r="K662" s="334"/>
      <c r="L662" s="335"/>
      <c r="M662" s="336"/>
      <c r="N662" s="337"/>
      <c r="O662" s="332"/>
      <c r="P662" s="8"/>
      <c r="Q662" s="7"/>
    </row>
    <row r="663" spans="2:18" hidden="1" outlineLevel="2" x14ac:dyDescent="0.2">
      <c r="B663" s="87" t="s">
        <v>997</v>
      </c>
      <c r="C663" s="60" t="s">
        <v>1013</v>
      </c>
      <c r="D663" s="13" t="s">
        <v>228</v>
      </c>
      <c r="E663" s="14">
        <v>54</v>
      </c>
      <c r="F663" s="15">
        <v>17</v>
      </c>
      <c r="G663" s="328" t="s">
        <v>735</v>
      </c>
      <c r="H663" s="329" t="s">
        <v>738</v>
      </c>
      <c r="I663" s="329" t="s">
        <v>68</v>
      </c>
      <c r="J663" s="330" t="s">
        <v>415</v>
      </c>
      <c r="K663" s="333"/>
      <c r="L663" s="338"/>
      <c r="M663" s="339"/>
      <c r="N663" s="337"/>
      <c r="O663" s="332"/>
      <c r="P663" s="8"/>
      <c r="Q663" s="7"/>
    </row>
    <row r="664" spans="2:18" hidden="1" outlineLevel="2" x14ac:dyDescent="0.2">
      <c r="B664" s="87" t="s">
        <v>997</v>
      </c>
      <c r="C664" s="60" t="s">
        <v>1013</v>
      </c>
      <c r="D664" s="13" t="s">
        <v>228</v>
      </c>
      <c r="E664" s="14">
        <v>54</v>
      </c>
      <c r="F664" s="15">
        <v>17</v>
      </c>
      <c r="G664" s="328" t="s">
        <v>735</v>
      </c>
      <c r="H664" s="329" t="s">
        <v>738</v>
      </c>
      <c r="I664" s="329" t="s">
        <v>68</v>
      </c>
      <c r="J664" s="330" t="s">
        <v>415</v>
      </c>
      <c r="K664" s="333"/>
      <c r="L664" s="338"/>
      <c r="M664" s="339"/>
      <c r="N664" s="337"/>
      <c r="O664" s="332"/>
      <c r="P664" s="8"/>
      <c r="Q664" s="7"/>
    </row>
    <row r="665" spans="2:18" hidden="1" outlineLevel="2" x14ac:dyDescent="0.2">
      <c r="B665" s="87" t="s">
        <v>997</v>
      </c>
      <c r="C665" s="60" t="s">
        <v>1013</v>
      </c>
      <c r="D665" s="13" t="s">
        <v>228</v>
      </c>
      <c r="E665" s="14">
        <v>54</v>
      </c>
      <c r="F665" s="15">
        <v>17</v>
      </c>
      <c r="G665" s="328" t="s">
        <v>735</v>
      </c>
      <c r="H665" s="329" t="s">
        <v>738</v>
      </c>
      <c r="I665" s="329" t="s">
        <v>68</v>
      </c>
      <c r="J665" s="330" t="s">
        <v>415</v>
      </c>
      <c r="K665" s="334"/>
      <c r="L665" s="335"/>
      <c r="M665" s="337"/>
      <c r="N665" s="337"/>
      <c r="O665" s="331"/>
      <c r="P665" s="8"/>
      <c r="Q665" s="7"/>
    </row>
    <row r="666" spans="2:18" hidden="1" outlineLevel="2" x14ac:dyDescent="0.2">
      <c r="B666" s="87" t="s">
        <v>997</v>
      </c>
      <c r="C666" s="60" t="s">
        <v>1013</v>
      </c>
      <c r="D666" s="13" t="s">
        <v>228</v>
      </c>
      <c r="E666" s="14">
        <v>54</v>
      </c>
      <c r="F666" s="15">
        <v>17</v>
      </c>
      <c r="G666" s="328" t="s">
        <v>735</v>
      </c>
      <c r="H666" s="329" t="s">
        <v>738</v>
      </c>
      <c r="I666" s="329" t="s">
        <v>68</v>
      </c>
      <c r="J666" s="330" t="s">
        <v>415</v>
      </c>
      <c r="K666" s="334"/>
      <c r="L666" s="335"/>
      <c r="M666" s="337"/>
      <c r="N666" s="337"/>
      <c r="O666" s="331"/>
      <c r="P666" s="8"/>
      <c r="Q666" s="7"/>
    </row>
    <row r="667" spans="2:18" ht="13.5" hidden="1" outlineLevel="2" thickBot="1" x14ac:dyDescent="0.25">
      <c r="B667" s="87" t="s">
        <v>997</v>
      </c>
      <c r="C667" s="60" t="s">
        <v>1013</v>
      </c>
      <c r="D667" s="33" t="s">
        <v>228</v>
      </c>
      <c r="E667" s="34">
        <v>54</v>
      </c>
      <c r="F667" s="35">
        <v>17</v>
      </c>
      <c r="G667" s="327" t="s">
        <v>735</v>
      </c>
      <c r="H667" s="44" t="s">
        <v>738</v>
      </c>
      <c r="I667" s="44" t="s">
        <v>68</v>
      </c>
      <c r="J667" s="61" t="s">
        <v>415</v>
      </c>
      <c r="K667" s="340"/>
      <c r="L667" s="198"/>
      <c r="M667" s="341"/>
      <c r="N667" s="341"/>
      <c r="O667" s="46"/>
      <c r="P667" s="8"/>
      <c r="Q667" s="7"/>
    </row>
    <row r="668" spans="2:18" ht="13.5" hidden="1" outlineLevel="2" thickBot="1" x14ac:dyDescent="0.25">
      <c r="B668" s="87" t="s">
        <v>997</v>
      </c>
      <c r="C668" s="60" t="s">
        <v>1013</v>
      </c>
      <c r="K668" s="2"/>
      <c r="L668" s="3"/>
      <c r="N668" s="4"/>
      <c r="O668" s="3"/>
      <c r="P668" s="7"/>
      <c r="Q668" s="3"/>
      <c r="R668" s="4"/>
    </row>
    <row r="669" spans="2:18" s="8" customFormat="1" ht="13.5" outlineLevel="1" collapsed="1" thickBot="1" x14ac:dyDescent="0.25">
      <c r="B669" s="87" t="s">
        <v>997</v>
      </c>
      <c r="C669" s="8" t="s">
        <v>1014</v>
      </c>
      <c r="D669" s="10" t="s">
        <v>778</v>
      </c>
      <c r="E669" s="11">
        <v>55</v>
      </c>
      <c r="F669" s="11">
        <v>17</v>
      </c>
      <c r="G669" s="569" t="s">
        <v>979</v>
      </c>
      <c r="H669" s="570"/>
      <c r="I669" s="570"/>
      <c r="J669" s="571"/>
      <c r="K669" s="576" t="s">
        <v>786</v>
      </c>
      <c r="L669" s="577"/>
      <c r="M669" s="577"/>
      <c r="N669" s="603"/>
      <c r="O669" s="63" t="s">
        <v>415</v>
      </c>
    </row>
    <row r="670" spans="2:18" s="8" customFormat="1" hidden="1" outlineLevel="2" x14ac:dyDescent="0.2">
      <c r="B670" s="87" t="s">
        <v>997</v>
      </c>
      <c r="C670" s="60" t="s">
        <v>1014</v>
      </c>
      <c r="D670" s="13" t="s">
        <v>778</v>
      </c>
      <c r="E670" s="14">
        <v>55</v>
      </c>
      <c r="F670" s="15">
        <v>17</v>
      </c>
      <c r="G670" s="20" t="str">
        <f>"7405"</f>
        <v>7405</v>
      </c>
      <c r="H670" s="20" t="s">
        <v>978</v>
      </c>
      <c r="I670" s="20" t="s">
        <v>68</v>
      </c>
      <c r="J670" s="21" t="s">
        <v>414</v>
      </c>
      <c r="K670" s="172"/>
      <c r="L670" s="126"/>
      <c r="M670" s="142" t="s">
        <v>781</v>
      </c>
      <c r="N670" s="25" t="s">
        <v>68</v>
      </c>
      <c r="O670" s="259" t="s">
        <v>414</v>
      </c>
    </row>
    <row r="671" spans="2:18" s="8" customFormat="1" ht="12" hidden="1" customHeight="1" outlineLevel="2" x14ac:dyDescent="0.2">
      <c r="B671" s="87" t="s">
        <v>997</v>
      </c>
      <c r="C671" s="60" t="s">
        <v>1014</v>
      </c>
      <c r="D671" s="13" t="s">
        <v>778</v>
      </c>
      <c r="E671" s="14">
        <v>55</v>
      </c>
      <c r="F671" s="15">
        <v>17</v>
      </c>
      <c r="G671" s="16" t="s">
        <v>779</v>
      </c>
      <c r="H671" s="16" t="s">
        <v>780</v>
      </c>
      <c r="I671" s="16"/>
      <c r="J671" s="17" t="s">
        <v>414</v>
      </c>
      <c r="K671" s="174"/>
      <c r="L671" s="128"/>
      <c r="M671" s="137"/>
      <c r="N671" s="18"/>
      <c r="O671" s="263" t="s">
        <v>414</v>
      </c>
    </row>
    <row r="672" spans="2:18" s="8" customFormat="1" ht="12" hidden="1" customHeight="1" outlineLevel="2" x14ac:dyDescent="0.2">
      <c r="B672" s="87" t="s">
        <v>997</v>
      </c>
      <c r="C672" s="60" t="s">
        <v>1014</v>
      </c>
      <c r="D672" s="13" t="s">
        <v>778</v>
      </c>
      <c r="E672" s="14">
        <v>55</v>
      </c>
      <c r="F672" s="15">
        <v>17</v>
      </c>
      <c r="G672" s="20" t="s">
        <v>782</v>
      </c>
      <c r="H672" s="20" t="s">
        <v>783</v>
      </c>
      <c r="I672" s="20" t="s">
        <v>24</v>
      </c>
      <c r="J672" s="21" t="s">
        <v>414</v>
      </c>
      <c r="K672" s="173" t="s">
        <v>405</v>
      </c>
      <c r="L672" s="127" t="s">
        <v>884</v>
      </c>
      <c r="M672" s="143" t="s">
        <v>785</v>
      </c>
      <c r="N672" s="25" t="s">
        <v>24</v>
      </c>
      <c r="O672" s="260" t="s">
        <v>414</v>
      </c>
    </row>
    <row r="673" spans="2:15" s="8" customFormat="1" ht="12" hidden="1" customHeight="1" outlineLevel="2" x14ac:dyDescent="0.2">
      <c r="B673" s="87" t="s">
        <v>997</v>
      </c>
      <c r="C673" s="60" t="s">
        <v>1014</v>
      </c>
      <c r="D673" s="13" t="s">
        <v>778</v>
      </c>
      <c r="E673" s="14">
        <v>55</v>
      </c>
      <c r="F673" s="15">
        <v>17</v>
      </c>
      <c r="G673" s="20" t="s">
        <v>782</v>
      </c>
      <c r="H673" s="20" t="s">
        <v>784</v>
      </c>
      <c r="I673" s="20" t="s">
        <v>24</v>
      </c>
      <c r="J673" s="21" t="s">
        <v>415</v>
      </c>
      <c r="K673" s="173" t="s">
        <v>405</v>
      </c>
      <c r="L673" s="127" t="s">
        <v>884</v>
      </c>
      <c r="M673" s="143" t="s">
        <v>785</v>
      </c>
      <c r="N673" s="25" t="s">
        <v>24</v>
      </c>
      <c r="O673" s="23" t="s">
        <v>415</v>
      </c>
    </row>
    <row r="674" spans="2:15" s="8" customFormat="1" ht="12" hidden="1" customHeight="1" outlineLevel="2" x14ac:dyDescent="0.2">
      <c r="B674" s="87" t="s">
        <v>997</v>
      </c>
      <c r="C674" s="60" t="s">
        <v>1014</v>
      </c>
      <c r="D674" s="13" t="s">
        <v>778</v>
      </c>
      <c r="E674" s="14">
        <v>55</v>
      </c>
      <c r="F674" s="15">
        <v>17</v>
      </c>
      <c r="G674" s="16" t="s">
        <v>779</v>
      </c>
      <c r="H674" s="16" t="s">
        <v>780</v>
      </c>
      <c r="I674" s="16"/>
      <c r="J674" s="17" t="s">
        <v>415</v>
      </c>
      <c r="K674" s="174"/>
      <c r="L674" s="128"/>
      <c r="M674" s="137"/>
      <c r="N674" s="18"/>
      <c r="O674" s="19" t="s">
        <v>415</v>
      </c>
    </row>
    <row r="675" spans="2:15" s="8" customFormat="1" ht="12" hidden="1" customHeight="1" outlineLevel="2" x14ac:dyDescent="0.2">
      <c r="B675" s="87" t="s">
        <v>997</v>
      </c>
      <c r="C675" s="60" t="s">
        <v>1014</v>
      </c>
      <c r="D675" s="13" t="s">
        <v>778</v>
      </c>
      <c r="E675" s="14">
        <v>55</v>
      </c>
      <c r="F675" s="15">
        <v>17</v>
      </c>
      <c r="G675" s="20" t="s">
        <v>782</v>
      </c>
      <c r="H675" s="20" t="s">
        <v>783</v>
      </c>
      <c r="I675" s="20" t="s">
        <v>24</v>
      </c>
      <c r="J675" s="21" t="s">
        <v>414</v>
      </c>
      <c r="K675" s="173" t="s">
        <v>405</v>
      </c>
      <c r="L675" s="127" t="s">
        <v>884</v>
      </c>
      <c r="M675" s="143" t="s">
        <v>785</v>
      </c>
      <c r="N675" s="25" t="s">
        <v>24</v>
      </c>
      <c r="O675" s="260" t="s">
        <v>414</v>
      </c>
    </row>
    <row r="676" spans="2:15" s="8" customFormat="1" ht="12" hidden="1" customHeight="1" outlineLevel="2" x14ac:dyDescent="0.2">
      <c r="B676" s="87" t="s">
        <v>997</v>
      </c>
      <c r="C676" s="60" t="s">
        <v>1014</v>
      </c>
      <c r="D676" s="13" t="s">
        <v>778</v>
      </c>
      <c r="E676" s="14">
        <v>55</v>
      </c>
      <c r="F676" s="15">
        <v>17</v>
      </c>
      <c r="G676" s="20" t="s">
        <v>782</v>
      </c>
      <c r="H676" s="20" t="s">
        <v>784</v>
      </c>
      <c r="I676" s="20" t="s">
        <v>24</v>
      </c>
      <c r="J676" s="21" t="s">
        <v>415</v>
      </c>
      <c r="K676" s="173" t="s">
        <v>405</v>
      </c>
      <c r="L676" s="127" t="s">
        <v>884</v>
      </c>
      <c r="M676" s="143" t="s">
        <v>785</v>
      </c>
      <c r="N676" s="25" t="s">
        <v>24</v>
      </c>
      <c r="O676" s="23" t="s">
        <v>415</v>
      </c>
    </row>
    <row r="677" spans="2:15" s="8" customFormat="1" ht="12" hidden="1" customHeight="1" outlineLevel="2" x14ac:dyDescent="0.2">
      <c r="B677" s="87" t="s">
        <v>997</v>
      </c>
      <c r="C677" s="60" t="s">
        <v>1014</v>
      </c>
      <c r="D677" s="13" t="s">
        <v>778</v>
      </c>
      <c r="E677" s="14">
        <v>55</v>
      </c>
      <c r="F677" s="15">
        <v>17</v>
      </c>
      <c r="G677" s="16" t="s">
        <v>779</v>
      </c>
      <c r="H677" s="16" t="s">
        <v>780</v>
      </c>
      <c r="I677" s="16"/>
      <c r="J677" s="17" t="s">
        <v>415</v>
      </c>
      <c r="K677" s="174"/>
      <c r="L677" s="128"/>
      <c r="M677" s="137"/>
      <c r="N677" s="18"/>
      <c r="O677" s="19" t="s">
        <v>415</v>
      </c>
    </row>
    <row r="678" spans="2:15" s="8" customFormat="1" ht="12" hidden="1" customHeight="1" outlineLevel="2" x14ac:dyDescent="0.2">
      <c r="B678" s="87" t="s">
        <v>997</v>
      </c>
      <c r="C678" s="60" t="s">
        <v>1014</v>
      </c>
      <c r="D678" s="13" t="s">
        <v>778</v>
      </c>
      <c r="E678" s="14">
        <v>55</v>
      </c>
      <c r="F678" s="15">
        <v>17</v>
      </c>
      <c r="G678" s="20" t="s">
        <v>782</v>
      </c>
      <c r="H678" s="20" t="s">
        <v>783</v>
      </c>
      <c r="I678" s="20" t="s">
        <v>24</v>
      </c>
      <c r="J678" s="21" t="s">
        <v>414</v>
      </c>
      <c r="K678" s="173" t="s">
        <v>405</v>
      </c>
      <c r="L678" s="127" t="s">
        <v>884</v>
      </c>
      <c r="M678" s="143" t="s">
        <v>785</v>
      </c>
      <c r="N678" s="25" t="s">
        <v>24</v>
      </c>
      <c r="O678" s="260" t="s">
        <v>414</v>
      </c>
    </row>
    <row r="679" spans="2:15" s="8" customFormat="1" ht="12" hidden="1" customHeight="1" outlineLevel="2" x14ac:dyDescent="0.2">
      <c r="B679" s="87" t="s">
        <v>997</v>
      </c>
      <c r="C679" s="60" t="s">
        <v>1014</v>
      </c>
      <c r="D679" s="13" t="s">
        <v>778</v>
      </c>
      <c r="E679" s="14">
        <v>55</v>
      </c>
      <c r="F679" s="15">
        <v>17</v>
      </c>
      <c r="G679" s="20" t="s">
        <v>782</v>
      </c>
      <c r="H679" s="20" t="s">
        <v>784</v>
      </c>
      <c r="I679" s="20" t="s">
        <v>24</v>
      </c>
      <c r="J679" s="21" t="s">
        <v>415</v>
      </c>
      <c r="K679" s="173" t="s">
        <v>405</v>
      </c>
      <c r="L679" s="127" t="s">
        <v>884</v>
      </c>
      <c r="M679" s="143" t="s">
        <v>785</v>
      </c>
      <c r="N679" s="25" t="s">
        <v>24</v>
      </c>
      <c r="O679" s="23" t="s">
        <v>415</v>
      </c>
    </row>
    <row r="680" spans="2:15" s="8" customFormat="1" ht="12" hidden="1" customHeight="1" outlineLevel="2" x14ac:dyDescent="0.2">
      <c r="B680" s="87" t="s">
        <v>997</v>
      </c>
      <c r="C680" s="60" t="s">
        <v>1014</v>
      </c>
      <c r="D680" s="13" t="s">
        <v>778</v>
      </c>
      <c r="E680" s="14">
        <v>55</v>
      </c>
      <c r="F680" s="15">
        <v>17</v>
      </c>
      <c r="G680" s="16" t="s">
        <v>779</v>
      </c>
      <c r="H680" s="16" t="s">
        <v>780</v>
      </c>
      <c r="I680" s="16"/>
      <c r="J680" s="17" t="s">
        <v>415</v>
      </c>
      <c r="K680" s="174"/>
      <c r="L680" s="128"/>
      <c r="M680" s="137"/>
      <c r="N680" s="18"/>
      <c r="O680" s="19" t="s">
        <v>415</v>
      </c>
    </row>
    <row r="681" spans="2:15" s="8" customFormat="1" ht="12" hidden="1" customHeight="1" outlineLevel="2" x14ac:dyDescent="0.2">
      <c r="B681" s="87" t="s">
        <v>997</v>
      </c>
      <c r="C681" s="60" t="s">
        <v>1014</v>
      </c>
      <c r="D681" s="13" t="s">
        <v>778</v>
      </c>
      <c r="E681" s="14">
        <v>55</v>
      </c>
      <c r="F681" s="15">
        <v>17</v>
      </c>
      <c r="G681" s="20" t="s">
        <v>782</v>
      </c>
      <c r="H681" s="20" t="s">
        <v>783</v>
      </c>
      <c r="I681" s="20" t="s">
        <v>24</v>
      </c>
      <c r="J681" s="21" t="s">
        <v>414</v>
      </c>
      <c r="K681" s="173" t="s">
        <v>405</v>
      </c>
      <c r="L681" s="127" t="s">
        <v>884</v>
      </c>
      <c r="M681" s="143" t="s">
        <v>785</v>
      </c>
      <c r="N681" s="25" t="s">
        <v>24</v>
      </c>
      <c r="O681" s="260" t="s">
        <v>414</v>
      </c>
    </row>
    <row r="682" spans="2:15" s="8" customFormat="1" ht="12" hidden="1" customHeight="1" outlineLevel="2" x14ac:dyDescent="0.2">
      <c r="B682" s="87" t="s">
        <v>997</v>
      </c>
      <c r="C682" s="60" t="s">
        <v>1014</v>
      </c>
      <c r="D682" s="13" t="s">
        <v>778</v>
      </c>
      <c r="E682" s="14">
        <v>55</v>
      </c>
      <c r="F682" s="15">
        <v>17</v>
      </c>
      <c r="G682" s="20" t="s">
        <v>782</v>
      </c>
      <c r="H682" s="20" t="s">
        <v>784</v>
      </c>
      <c r="I682" s="20" t="s">
        <v>24</v>
      </c>
      <c r="J682" s="21" t="s">
        <v>415</v>
      </c>
      <c r="K682" s="173" t="s">
        <v>405</v>
      </c>
      <c r="L682" s="127" t="s">
        <v>884</v>
      </c>
      <c r="M682" s="143" t="s">
        <v>785</v>
      </c>
      <c r="N682" s="25" t="s">
        <v>24</v>
      </c>
      <c r="O682" s="23" t="s">
        <v>415</v>
      </c>
    </row>
    <row r="683" spans="2:15" s="8" customFormat="1" ht="12" hidden="1" customHeight="1" outlineLevel="2" x14ac:dyDescent="0.2">
      <c r="B683" s="87" t="s">
        <v>997</v>
      </c>
      <c r="C683" s="60" t="s">
        <v>1014</v>
      </c>
      <c r="D683" s="13" t="s">
        <v>778</v>
      </c>
      <c r="E683" s="14">
        <v>55</v>
      </c>
      <c r="F683" s="15">
        <v>17</v>
      </c>
      <c r="G683" s="16" t="s">
        <v>779</v>
      </c>
      <c r="H683" s="16" t="s">
        <v>780</v>
      </c>
      <c r="I683" s="16"/>
      <c r="J683" s="17" t="s">
        <v>415</v>
      </c>
      <c r="K683" s="174"/>
      <c r="L683" s="128"/>
      <c r="M683" s="137"/>
      <c r="N683" s="18"/>
      <c r="O683" s="19" t="s">
        <v>415</v>
      </c>
    </row>
    <row r="684" spans="2:15" s="8" customFormat="1" ht="12" hidden="1" customHeight="1" outlineLevel="2" x14ac:dyDescent="0.2">
      <c r="B684" s="87" t="s">
        <v>997</v>
      </c>
      <c r="C684" s="60" t="s">
        <v>1014</v>
      </c>
      <c r="D684" s="13" t="s">
        <v>778</v>
      </c>
      <c r="E684" s="14">
        <v>55</v>
      </c>
      <c r="F684" s="15">
        <v>17</v>
      </c>
      <c r="G684" s="20" t="s">
        <v>782</v>
      </c>
      <c r="H684" s="20" t="s">
        <v>783</v>
      </c>
      <c r="I684" s="20" t="s">
        <v>24</v>
      </c>
      <c r="J684" s="21" t="s">
        <v>414</v>
      </c>
      <c r="K684" s="173" t="s">
        <v>405</v>
      </c>
      <c r="L684" s="127" t="s">
        <v>884</v>
      </c>
      <c r="M684" s="143" t="s">
        <v>785</v>
      </c>
      <c r="N684" s="25" t="s">
        <v>24</v>
      </c>
      <c r="O684" s="260" t="s">
        <v>414</v>
      </c>
    </row>
    <row r="685" spans="2:15" s="8" customFormat="1" ht="12.75" hidden="1" customHeight="1" outlineLevel="2" thickBot="1" x14ac:dyDescent="0.25">
      <c r="B685" s="87" t="s">
        <v>997</v>
      </c>
      <c r="C685" s="60" t="s">
        <v>1014</v>
      </c>
      <c r="D685" s="13" t="s">
        <v>778</v>
      </c>
      <c r="E685" s="14">
        <v>55</v>
      </c>
      <c r="F685" s="15">
        <v>17</v>
      </c>
      <c r="G685" s="20" t="s">
        <v>782</v>
      </c>
      <c r="H685" s="20" t="s">
        <v>784</v>
      </c>
      <c r="I685" s="20" t="s">
        <v>24</v>
      </c>
      <c r="J685" s="21" t="s">
        <v>415</v>
      </c>
      <c r="K685" s="173" t="s">
        <v>405</v>
      </c>
      <c r="L685" s="127" t="s">
        <v>884</v>
      </c>
      <c r="M685" s="143" t="s">
        <v>785</v>
      </c>
      <c r="N685" s="25" t="s">
        <v>24</v>
      </c>
      <c r="O685" s="23" t="s">
        <v>415</v>
      </c>
    </row>
    <row r="686" spans="2:15" ht="13.5" hidden="1" outlineLevel="2" thickBot="1" x14ac:dyDescent="0.25">
      <c r="B686" s="87" t="s">
        <v>997</v>
      </c>
      <c r="C686" s="60" t="s">
        <v>1014</v>
      </c>
      <c r="D686" s="446"/>
      <c r="E686" s="446"/>
      <c r="F686" s="446"/>
      <c r="G686" s="446"/>
      <c r="H686" s="446"/>
      <c r="I686" s="446"/>
      <c r="J686" s="446"/>
      <c r="K686" s="447"/>
      <c r="L686" s="448"/>
      <c r="M686" s="449"/>
      <c r="N686" s="449"/>
      <c r="O686" s="450"/>
    </row>
    <row r="687" spans="2:15" ht="13.5" outlineLevel="1" collapsed="1" thickBot="1" x14ac:dyDescent="0.25">
      <c r="B687" s="87" t="s">
        <v>997</v>
      </c>
      <c r="C687" s="8" t="s">
        <v>1015</v>
      </c>
      <c r="D687" s="10" t="s">
        <v>740</v>
      </c>
      <c r="E687" s="11">
        <v>59</v>
      </c>
      <c r="F687" s="11">
        <v>17</v>
      </c>
      <c r="G687" s="569" t="s">
        <v>741</v>
      </c>
      <c r="H687" s="570"/>
      <c r="I687" s="570"/>
      <c r="J687" s="571"/>
      <c r="K687" s="597" t="s">
        <v>1349</v>
      </c>
      <c r="L687" s="598"/>
      <c r="M687" s="598"/>
      <c r="N687" s="599"/>
      <c r="O687" s="444" t="s">
        <v>69</v>
      </c>
    </row>
    <row r="688" spans="2:15" hidden="1" outlineLevel="2" x14ac:dyDescent="0.2">
      <c r="B688" s="87" t="s">
        <v>997</v>
      </c>
      <c r="C688" s="60" t="s">
        <v>1015</v>
      </c>
      <c r="D688" s="13" t="s">
        <v>740</v>
      </c>
      <c r="E688" s="14">
        <v>59</v>
      </c>
      <c r="F688" s="15">
        <v>17</v>
      </c>
      <c r="G688" s="20" t="str">
        <f>"3035"</f>
        <v>3035</v>
      </c>
      <c r="H688" s="20" t="s">
        <v>123</v>
      </c>
      <c r="I688" s="20" t="s">
        <v>68</v>
      </c>
      <c r="J688" s="21" t="s">
        <v>414</v>
      </c>
      <c r="K688" s="172"/>
      <c r="L688" s="126"/>
      <c r="M688" s="43" t="s">
        <v>742</v>
      </c>
      <c r="N688" s="25" t="s">
        <v>68</v>
      </c>
      <c r="O688" s="259" t="s">
        <v>414</v>
      </c>
    </row>
    <row r="689" spans="2:15" hidden="1" outlineLevel="2" x14ac:dyDescent="0.2">
      <c r="B689" s="87" t="s">
        <v>997</v>
      </c>
      <c r="C689" s="60" t="s">
        <v>1015</v>
      </c>
      <c r="D689" s="13" t="s">
        <v>740</v>
      </c>
      <c r="E689" s="14">
        <v>59</v>
      </c>
      <c r="F689" s="15">
        <v>17</v>
      </c>
      <c r="G689" s="16" t="s">
        <v>124</v>
      </c>
      <c r="H689" s="16" t="s">
        <v>125</v>
      </c>
      <c r="I689" s="16"/>
      <c r="J689" s="17" t="s">
        <v>415</v>
      </c>
      <c r="K689" s="183"/>
      <c r="L689" s="132"/>
      <c r="M689" s="146"/>
      <c r="N689" s="494"/>
      <c r="O689" s="287"/>
    </row>
    <row r="690" spans="2:15" hidden="1" outlineLevel="2" x14ac:dyDescent="0.2">
      <c r="B690" s="87" t="s">
        <v>997</v>
      </c>
      <c r="C690" s="60" t="s">
        <v>1015</v>
      </c>
      <c r="D690" s="13" t="s">
        <v>740</v>
      </c>
      <c r="E690" s="14">
        <v>59</v>
      </c>
      <c r="F690" s="15">
        <v>17</v>
      </c>
      <c r="G690" s="20" t="s">
        <v>126</v>
      </c>
      <c r="H690" s="20" t="s">
        <v>127</v>
      </c>
      <c r="I690" s="20" t="s">
        <v>24</v>
      </c>
      <c r="J690" s="21" t="s">
        <v>414</v>
      </c>
      <c r="K690" s="184"/>
      <c r="L690" s="288"/>
      <c r="M690" s="29"/>
      <c r="N690" s="26"/>
      <c r="O690" s="289"/>
    </row>
    <row r="691" spans="2:15" hidden="1" outlineLevel="2" x14ac:dyDescent="0.2">
      <c r="B691" s="87" t="s">
        <v>997</v>
      </c>
      <c r="C691" s="60" t="s">
        <v>1015</v>
      </c>
      <c r="D691" s="13" t="s">
        <v>740</v>
      </c>
      <c r="E691" s="14">
        <v>59</v>
      </c>
      <c r="F691" s="15">
        <v>17</v>
      </c>
      <c r="G691" s="20" t="s">
        <v>128</v>
      </c>
      <c r="H691" s="20" t="s">
        <v>936</v>
      </c>
      <c r="I691" s="20" t="s">
        <v>109</v>
      </c>
      <c r="J691" s="21" t="s">
        <v>415</v>
      </c>
      <c r="K691" s="184"/>
      <c r="L691" s="288"/>
      <c r="M691" s="290"/>
      <c r="N691" s="26"/>
      <c r="O691" s="289"/>
    </row>
    <row r="692" spans="2:15" hidden="1" outlineLevel="2" x14ac:dyDescent="0.2">
      <c r="B692" s="87" t="s">
        <v>997</v>
      </c>
      <c r="C692" s="60" t="s">
        <v>1015</v>
      </c>
      <c r="D692" s="13" t="s">
        <v>740</v>
      </c>
      <c r="E692" s="14">
        <v>59</v>
      </c>
      <c r="F692" s="15">
        <v>17</v>
      </c>
      <c r="G692" s="20" t="s">
        <v>129</v>
      </c>
      <c r="H692" s="20" t="s">
        <v>130</v>
      </c>
      <c r="I692" s="20" t="s">
        <v>68</v>
      </c>
      <c r="J692" s="21" t="s">
        <v>415</v>
      </c>
      <c r="K692" s="184"/>
      <c r="L692" s="130"/>
      <c r="M692" s="145"/>
      <c r="N692" s="26"/>
      <c r="O692" s="28"/>
    </row>
    <row r="693" spans="2:15" hidden="1" outlineLevel="2" x14ac:dyDescent="0.2">
      <c r="B693" s="87" t="s">
        <v>997</v>
      </c>
      <c r="C693" s="60" t="s">
        <v>1015</v>
      </c>
      <c r="D693" s="13" t="s">
        <v>740</v>
      </c>
      <c r="E693" s="14">
        <v>59</v>
      </c>
      <c r="F693" s="15">
        <v>17</v>
      </c>
      <c r="G693" s="16" t="s">
        <v>131</v>
      </c>
      <c r="H693" s="16" t="s">
        <v>132</v>
      </c>
      <c r="I693" s="16"/>
      <c r="J693" s="17" t="s">
        <v>415</v>
      </c>
      <c r="K693" s="183"/>
      <c r="L693" s="132"/>
      <c r="M693" s="139"/>
      <c r="N693" s="494"/>
      <c r="O693" s="32"/>
    </row>
    <row r="694" spans="2:15" hidden="1" outlineLevel="2" x14ac:dyDescent="0.2">
      <c r="B694" s="87" t="s">
        <v>997</v>
      </c>
      <c r="C694" s="60" t="s">
        <v>1015</v>
      </c>
      <c r="D694" s="13" t="s">
        <v>740</v>
      </c>
      <c r="E694" s="14">
        <v>59</v>
      </c>
      <c r="F694" s="15">
        <v>17</v>
      </c>
      <c r="G694" s="20" t="s">
        <v>133</v>
      </c>
      <c r="H694" s="20" t="s">
        <v>134</v>
      </c>
      <c r="I694" s="20" t="s">
        <v>24</v>
      </c>
      <c r="J694" s="21" t="s">
        <v>414</v>
      </c>
      <c r="K694" s="184"/>
      <c r="L694" s="130"/>
      <c r="M694" s="130"/>
      <c r="N694" s="26"/>
      <c r="O694" s="28"/>
    </row>
    <row r="695" spans="2:15" hidden="1" outlineLevel="2" x14ac:dyDescent="0.2">
      <c r="B695" s="87" t="s">
        <v>997</v>
      </c>
      <c r="C695" s="60" t="s">
        <v>1015</v>
      </c>
      <c r="D695" s="13" t="s">
        <v>740</v>
      </c>
      <c r="E695" s="14">
        <v>59</v>
      </c>
      <c r="F695" s="15">
        <v>17</v>
      </c>
      <c r="G695" s="20" t="s">
        <v>133</v>
      </c>
      <c r="H695" s="20" t="s">
        <v>134</v>
      </c>
      <c r="I695" s="20" t="s">
        <v>24</v>
      </c>
      <c r="J695" s="21" t="s">
        <v>415</v>
      </c>
      <c r="K695" s="184"/>
      <c r="L695" s="130"/>
      <c r="M695" s="140"/>
      <c r="N695" s="26"/>
      <c r="O695" s="28"/>
    </row>
    <row r="696" spans="2:15" hidden="1" outlineLevel="2" x14ac:dyDescent="0.2">
      <c r="B696" s="87" t="s">
        <v>997</v>
      </c>
      <c r="C696" s="60" t="s">
        <v>1015</v>
      </c>
      <c r="D696" s="13" t="s">
        <v>740</v>
      </c>
      <c r="E696" s="14">
        <v>59</v>
      </c>
      <c r="F696" s="15">
        <v>17</v>
      </c>
      <c r="G696" s="20" t="s">
        <v>133</v>
      </c>
      <c r="H696" s="20" t="s">
        <v>134</v>
      </c>
      <c r="I696" s="20" t="s">
        <v>24</v>
      </c>
      <c r="J696" s="21" t="s">
        <v>415</v>
      </c>
      <c r="K696" s="184"/>
      <c r="L696" s="130"/>
      <c r="M696" s="140"/>
      <c r="N696" s="26"/>
      <c r="O696" s="28"/>
    </row>
    <row r="697" spans="2:15" hidden="1" outlineLevel="2" x14ac:dyDescent="0.2">
      <c r="B697" s="87" t="s">
        <v>997</v>
      </c>
      <c r="C697" s="60" t="s">
        <v>1015</v>
      </c>
      <c r="D697" s="13" t="s">
        <v>740</v>
      </c>
      <c r="E697" s="14">
        <v>59</v>
      </c>
      <c r="F697" s="15">
        <v>17</v>
      </c>
      <c r="G697" s="20" t="s">
        <v>133</v>
      </c>
      <c r="H697" s="20" t="s">
        <v>134</v>
      </c>
      <c r="I697" s="20" t="s">
        <v>24</v>
      </c>
      <c r="J697" s="21" t="s">
        <v>415</v>
      </c>
      <c r="K697" s="184"/>
      <c r="L697" s="130"/>
      <c r="M697" s="140"/>
      <c r="N697" s="26"/>
      <c r="O697" s="28"/>
    </row>
    <row r="698" spans="2:15" hidden="1" outlineLevel="2" x14ac:dyDescent="0.2">
      <c r="B698" s="87" t="s">
        <v>997</v>
      </c>
      <c r="C698" s="60" t="s">
        <v>1015</v>
      </c>
      <c r="D698" s="13" t="s">
        <v>740</v>
      </c>
      <c r="E698" s="14">
        <v>59</v>
      </c>
      <c r="F698" s="15">
        <v>17</v>
      </c>
      <c r="G698" s="20" t="s">
        <v>133</v>
      </c>
      <c r="H698" s="20" t="s">
        <v>134</v>
      </c>
      <c r="I698" s="20" t="s">
        <v>24</v>
      </c>
      <c r="J698" s="21" t="s">
        <v>415</v>
      </c>
      <c r="K698" s="184"/>
      <c r="L698" s="130"/>
      <c r="M698" s="140"/>
      <c r="N698" s="26"/>
      <c r="O698" s="28"/>
    </row>
    <row r="699" spans="2:15" hidden="1" outlineLevel="2" x14ac:dyDescent="0.2">
      <c r="B699" s="87" t="s">
        <v>997</v>
      </c>
      <c r="C699" s="60" t="s">
        <v>1015</v>
      </c>
      <c r="D699" s="13" t="s">
        <v>740</v>
      </c>
      <c r="E699" s="14">
        <v>59</v>
      </c>
      <c r="F699" s="15">
        <v>17</v>
      </c>
      <c r="G699" s="16" t="s">
        <v>135</v>
      </c>
      <c r="H699" s="16" t="s">
        <v>136</v>
      </c>
      <c r="I699" s="16"/>
      <c r="J699" s="17" t="s">
        <v>415</v>
      </c>
      <c r="K699" s="174"/>
      <c r="L699" s="128"/>
      <c r="M699" s="137"/>
      <c r="N699" s="18"/>
      <c r="O699" s="263" t="s">
        <v>414</v>
      </c>
    </row>
    <row r="700" spans="2:15" hidden="1" outlineLevel="2" x14ac:dyDescent="0.2">
      <c r="B700" s="87" t="s">
        <v>997</v>
      </c>
      <c r="C700" s="60" t="s">
        <v>1015</v>
      </c>
      <c r="D700" s="13" t="s">
        <v>740</v>
      </c>
      <c r="E700" s="14">
        <v>59</v>
      </c>
      <c r="F700" s="15">
        <v>17</v>
      </c>
      <c r="G700" s="20" t="s">
        <v>137</v>
      </c>
      <c r="H700" s="20" t="s">
        <v>138</v>
      </c>
      <c r="I700" s="20" t="s">
        <v>24</v>
      </c>
      <c r="J700" s="21" t="s">
        <v>414</v>
      </c>
      <c r="K700" s="173" t="s">
        <v>405</v>
      </c>
      <c r="L700" s="445" t="s">
        <v>1297</v>
      </c>
      <c r="M700" s="20" t="s">
        <v>1097</v>
      </c>
      <c r="N700" s="25" t="s">
        <v>24</v>
      </c>
      <c r="O700" s="260" t="s">
        <v>414</v>
      </c>
    </row>
    <row r="701" spans="2:15" hidden="1" outlineLevel="2" x14ac:dyDescent="0.2">
      <c r="B701" s="87" t="s">
        <v>997</v>
      </c>
      <c r="C701" s="60" t="s">
        <v>1015</v>
      </c>
      <c r="D701" s="13" t="s">
        <v>740</v>
      </c>
      <c r="E701" s="14">
        <v>59</v>
      </c>
      <c r="F701" s="15">
        <v>17</v>
      </c>
      <c r="G701" s="20" t="s">
        <v>137</v>
      </c>
      <c r="H701" s="20" t="s">
        <v>138</v>
      </c>
      <c r="I701" s="20" t="s">
        <v>24</v>
      </c>
      <c r="J701" s="21" t="s">
        <v>415</v>
      </c>
      <c r="K701" s="184"/>
      <c r="L701" s="325"/>
      <c r="M701" s="145"/>
      <c r="N701" s="26"/>
      <c r="O701" s="28"/>
    </row>
    <row r="702" spans="2:15" hidden="1" outlineLevel="2" x14ac:dyDescent="0.2">
      <c r="B702" s="87" t="s">
        <v>997</v>
      </c>
      <c r="C702" s="60" t="s">
        <v>1015</v>
      </c>
      <c r="D702" s="13" t="s">
        <v>740</v>
      </c>
      <c r="E702" s="14">
        <v>59</v>
      </c>
      <c r="F702" s="15">
        <v>17</v>
      </c>
      <c r="G702" s="20" t="s">
        <v>137</v>
      </c>
      <c r="H702" s="20" t="s">
        <v>138</v>
      </c>
      <c r="I702" s="20" t="s">
        <v>24</v>
      </c>
      <c r="J702" s="21" t="s">
        <v>415</v>
      </c>
      <c r="K702" s="184"/>
      <c r="L702" s="130"/>
      <c r="M702" s="145"/>
      <c r="N702" s="26"/>
      <c r="O702" s="28"/>
    </row>
    <row r="703" spans="2:15" hidden="1" outlineLevel="2" x14ac:dyDescent="0.2">
      <c r="B703" s="87" t="s">
        <v>997</v>
      </c>
      <c r="C703" s="60" t="s">
        <v>1015</v>
      </c>
      <c r="D703" s="13" t="s">
        <v>740</v>
      </c>
      <c r="E703" s="14">
        <v>59</v>
      </c>
      <c r="F703" s="15">
        <v>17</v>
      </c>
      <c r="G703" s="20" t="s">
        <v>137</v>
      </c>
      <c r="H703" s="20" t="s">
        <v>138</v>
      </c>
      <c r="I703" s="20" t="s">
        <v>24</v>
      </c>
      <c r="J703" s="21" t="s">
        <v>415</v>
      </c>
      <c r="K703" s="184"/>
      <c r="L703" s="130"/>
      <c r="M703" s="145"/>
      <c r="N703" s="26"/>
      <c r="O703" s="28"/>
    </row>
    <row r="704" spans="2:15" hidden="1" outlineLevel="2" x14ac:dyDescent="0.2">
      <c r="B704" s="87" t="s">
        <v>997</v>
      </c>
      <c r="C704" s="60" t="s">
        <v>1015</v>
      </c>
      <c r="D704" s="13" t="s">
        <v>740</v>
      </c>
      <c r="E704" s="14">
        <v>59</v>
      </c>
      <c r="F704" s="15">
        <v>17</v>
      </c>
      <c r="G704" s="20" t="s">
        <v>137</v>
      </c>
      <c r="H704" s="20" t="s">
        <v>138</v>
      </c>
      <c r="I704" s="20" t="s">
        <v>24</v>
      </c>
      <c r="J704" s="21" t="s">
        <v>415</v>
      </c>
      <c r="K704" s="184"/>
      <c r="L704" s="130"/>
      <c r="M704" s="145"/>
      <c r="N704" s="26"/>
      <c r="O704" s="28"/>
    </row>
    <row r="705" spans="2:15" hidden="1" outlineLevel="2" x14ac:dyDescent="0.2">
      <c r="B705" s="87" t="s">
        <v>997</v>
      </c>
      <c r="C705" s="60" t="s">
        <v>1015</v>
      </c>
      <c r="D705" s="13" t="s">
        <v>740</v>
      </c>
      <c r="E705" s="14">
        <v>59</v>
      </c>
      <c r="F705" s="15">
        <v>17</v>
      </c>
      <c r="G705" s="20" t="s">
        <v>139</v>
      </c>
      <c r="H705" s="20" t="s">
        <v>140</v>
      </c>
      <c r="I705" s="20" t="s">
        <v>68</v>
      </c>
      <c r="J705" s="21" t="s">
        <v>415</v>
      </c>
      <c r="K705" s="184"/>
      <c r="L705" s="130"/>
      <c r="M705" s="145"/>
      <c r="N705" s="26"/>
      <c r="O705" s="28"/>
    </row>
    <row r="706" spans="2:15" hidden="1" outlineLevel="2" x14ac:dyDescent="0.2">
      <c r="B706" s="87" t="s">
        <v>997</v>
      </c>
      <c r="C706" s="60" t="s">
        <v>1015</v>
      </c>
      <c r="D706" s="13" t="s">
        <v>740</v>
      </c>
      <c r="E706" s="14">
        <v>59</v>
      </c>
      <c r="F706" s="15">
        <v>17</v>
      </c>
      <c r="G706" s="16" t="s">
        <v>141</v>
      </c>
      <c r="H706" s="16" t="s">
        <v>142</v>
      </c>
      <c r="I706" s="16"/>
      <c r="J706" s="17" t="s">
        <v>415</v>
      </c>
      <c r="K706" s="174"/>
      <c r="L706" s="128"/>
      <c r="M706" s="137"/>
      <c r="N706" s="18"/>
      <c r="O706" s="263" t="s">
        <v>414</v>
      </c>
    </row>
    <row r="707" spans="2:15" hidden="1" outlineLevel="2" x14ac:dyDescent="0.2">
      <c r="B707" s="87" t="s">
        <v>997</v>
      </c>
      <c r="C707" s="60" t="s">
        <v>1015</v>
      </c>
      <c r="D707" s="13" t="s">
        <v>740</v>
      </c>
      <c r="E707" s="14">
        <v>59</v>
      </c>
      <c r="F707" s="15">
        <v>17</v>
      </c>
      <c r="G707" s="20" t="s">
        <v>143</v>
      </c>
      <c r="H707" s="20" t="s">
        <v>144</v>
      </c>
      <c r="I707" s="20" t="s">
        <v>24</v>
      </c>
      <c r="J707" s="21" t="s">
        <v>414</v>
      </c>
      <c r="K707" s="173" t="s">
        <v>405</v>
      </c>
      <c r="L707" s="526" t="s">
        <v>1298</v>
      </c>
      <c r="M707" s="143" t="s">
        <v>1259</v>
      </c>
      <c r="N707" s="25" t="s">
        <v>24</v>
      </c>
      <c r="O707" s="260" t="s">
        <v>414</v>
      </c>
    </row>
    <row r="708" spans="2:15" hidden="1" outlineLevel="2" x14ac:dyDescent="0.2">
      <c r="B708" s="87" t="s">
        <v>997</v>
      </c>
      <c r="C708" s="60" t="s">
        <v>1015</v>
      </c>
      <c r="D708" s="13" t="s">
        <v>740</v>
      </c>
      <c r="E708" s="14">
        <v>59</v>
      </c>
      <c r="F708" s="15">
        <v>17</v>
      </c>
      <c r="G708" s="20" t="s">
        <v>143</v>
      </c>
      <c r="H708" s="20" t="s">
        <v>144</v>
      </c>
      <c r="I708" s="20" t="s">
        <v>24</v>
      </c>
      <c r="J708" s="21" t="s">
        <v>415</v>
      </c>
      <c r="K708" s="173" t="s">
        <v>405</v>
      </c>
      <c r="L708" s="127" t="s">
        <v>1299</v>
      </c>
      <c r="M708" s="143" t="s">
        <v>1260</v>
      </c>
      <c r="N708" s="25" t="s">
        <v>24</v>
      </c>
      <c r="O708" s="23" t="s">
        <v>415</v>
      </c>
    </row>
    <row r="709" spans="2:15" hidden="1" outlineLevel="2" x14ac:dyDescent="0.2">
      <c r="B709" s="87" t="s">
        <v>997</v>
      </c>
      <c r="C709" s="60" t="s">
        <v>1015</v>
      </c>
      <c r="D709" s="13" t="s">
        <v>740</v>
      </c>
      <c r="E709" s="14">
        <v>59</v>
      </c>
      <c r="F709" s="15">
        <v>17</v>
      </c>
      <c r="G709" s="20" t="s">
        <v>143</v>
      </c>
      <c r="H709" s="20" t="s">
        <v>144</v>
      </c>
      <c r="I709" s="20" t="s">
        <v>24</v>
      </c>
      <c r="J709" s="21" t="s">
        <v>415</v>
      </c>
      <c r="K709" s="173" t="s">
        <v>405</v>
      </c>
      <c r="L709" s="127" t="s">
        <v>1300</v>
      </c>
      <c r="M709" s="143" t="s">
        <v>1261</v>
      </c>
      <c r="N709" s="25" t="s">
        <v>24</v>
      </c>
      <c r="O709" s="23" t="s">
        <v>415</v>
      </c>
    </row>
    <row r="710" spans="2:15" hidden="1" outlineLevel="2" x14ac:dyDescent="0.2">
      <c r="B710" s="87" t="s">
        <v>997</v>
      </c>
      <c r="C710" s="60" t="s">
        <v>1015</v>
      </c>
      <c r="D710" s="13" t="s">
        <v>740</v>
      </c>
      <c r="E710" s="14">
        <v>59</v>
      </c>
      <c r="F710" s="15">
        <v>17</v>
      </c>
      <c r="G710" s="20" t="s">
        <v>143</v>
      </c>
      <c r="H710" s="20" t="s">
        <v>144</v>
      </c>
      <c r="I710" s="20" t="s">
        <v>24</v>
      </c>
      <c r="J710" s="21" t="s">
        <v>415</v>
      </c>
      <c r="K710" s="184"/>
      <c r="L710" s="130"/>
      <c r="M710" s="145"/>
      <c r="N710" s="26"/>
      <c r="O710" s="28"/>
    </row>
    <row r="711" spans="2:15" hidden="1" outlineLevel="2" x14ac:dyDescent="0.2">
      <c r="B711" s="87" t="s">
        <v>997</v>
      </c>
      <c r="C711" s="60" t="s">
        <v>1015</v>
      </c>
      <c r="D711" s="13" t="s">
        <v>740</v>
      </c>
      <c r="E711" s="14">
        <v>59</v>
      </c>
      <c r="F711" s="15">
        <v>17</v>
      </c>
      <c r="G711" s="16" t="str">
        <f>"3164"</f>
        <v>3164</v>
      </c>
      <c r="H711" s="16" t="s">
        <v>145</v>
      </c>
      <c r="I711" s="16" t="s">
        <v>24</v>
      </c>
      <c r="J711" s="17" t="s">
        <v>415</v>
      </c>
      <c r="K711" s="174" t="s">
        <v>405</v>
      </c>
      <c r="L711" s="439" t="s">
        <v>1301</v>
      </c>
      <c r="M711" s="137" t="s">
        <v>1262</v>
      </c>
      <c r="N711" s="18" t="s">
        <v>24</v>
      </c>
      <c r="O711" s="263" t="s">
        <v>414</v>
      </c>
    </row>
    <row r="712" spans="2:15" hidden="1" outlineLevel="2" x14ac:dyDescent="0.2">
      <c r="B712" s="87" t="s">
        <v>997</v>
      </c>
      <c r="C712" s="60" t="s">
        <v>1015</v>
      </c>
      <c r="D712" s="13" t="s">
        <v>740</v>
      </c>
      <c r="E712" s="14">
        <v>59</v>
      </c>
      <c r="F712" s="15">
        <v>17</v>
      </c>
      <c r="G712" s="16" t="s">
        <v>940</v>
      </c>
      <c r="H712" s="16" t="s">
        <v>942</v>
      </c>
      <c r="I712" s="16"/>
      <c r="J712" s="17" t="s">
        <v>415</v>
      </c>
      <c r="K712" s="183"/>
      <c r="L712" s="132"/>
      <c r="M712" s="146"/>
      <c r="N712" s="494"/>
      <c r="O712" s="32"/>
    </row>
    <row r="713" spans="2:15" hidden="1" outlineLevel="2" x14ac:dyDescent="0.2">
      <c r="B713" s="87" t="s">
        <v>997</v>
      </c>
      <c r="C713" s="60" t="s">
        <v>1015</v>
      </c>
      <c r="D713" s="13" t="s">
        <v>740</v>
      </c>
      <c r="E713" s="14">
        <v>59</v>
      </c>
      <c r="F713" s="15">
        <v>17</v>
      </c>
      <c r="G713" s="20" t="s">
        <v>943</v>
      </c>
      <c r="H713" s="20" t="s">
        <v>941</v>
      </c>
      <c r="I713" s="20" t="s">
        <v>98</v>
      </c>
      <c r="J713" s="21" t="s">
        <v>415</v>
      </c>
      <c r="K713" s="184"/>
      <c r="L713" s="130"/>
      <c r="M713" s="145"/>
      <c r="N713" s="26"/>
      <c r="O713" s="28"/>
    </row>
    <row r="714" spans="2:15" hidden="1" outlineLevel="2" x14ac:dyDescent="0.2">
      <c r="B714" s="87" t="s">
        <v>997</v>
      </c>
      <c r="C714" s="60" t="s">
        <v>1015</v>
      </c>
      <c r="D714" s="13" t="s">
        <v>740</v>
      </c>
      <c r="E714" s="14">
        <v>59</v>
      </c>
      <c r="F714" s="15">
        <v>17</v>
      </c>
      <c r="G714" s="20" t="s">
        <v>944</v>
      </c>
      <c r="H714" s="20" t="s">
        <v>936</v>
      </c>
      <c r="I714" s="20" t="s">
        <v>109</v>
      </c>
      <c r="J714" s="21" t="s">
        <v>415</v>
      </c>
      <c r="K714" s="184"/>
      <c r="L714" s="130"/>
      <c r="M714" s="145"/>
      <c r="N714" s="26"/>
      <c r="O714" s="28"/>
    </row>
    <row r="715" spans="2:15" hidden="1" outlineLevel="2" x14ac:dyDescent="0.2">
      <c r="B715" s="87" t="s">
        <v>997</v>
      </c>
      <c r="C715" s="60" t="s">
        <v>1015</v>
      </c>
      <c r="D715" s="13" t="s">
        <v>740</v>
      </c>
      <c r="E715" s="14">
        <v>59</v>
      </c>
      <c r="F715" s="15">
        <v>17</v>
      </c>
      <c r="G715" s="20" t="s">
        <v>945</v>
      </c>
      <c r="H715" s="20" t="s">
        <v>130</v>
      </c>
      <c r="I715" s="20" t="s">
        <v>68</v>
      </c>
      <c r="J715" s="21" t="s">
        <v>415</v>
      </c>
      <c r="K715" s="184"/>
      <c r="L715" s="130"/>
      <c r="M715" s="145"/>
      <c r="N715" s="26"/>
      <c r="O715" s="28"/>
    </row>
    <row r="716" spans="2:15" hidden="1" outlineLevel="2" x14ac:dyDescent="0.2">
      <c r="B716" s="87" t="s">
        <v>997</v>
      </c>
      <c r="C716" s="60" t="s">
        <v>1015</v>
      </c>
      <c r="D716" s="13" t="s">
        <v>740</v>
      </c>
      <c r="E716" s="14">
        <v>59</v>
      </c>
      <c r="F716" s="15">
        <v>17</v>
      </c>
      <c r="G716" s="20" t="s">
        <v>946</v>
      </c>
      <c r="H716" s="20" t="s">
        <v>947</v>
      </c>
      <c r="I716" s="20" t="s">
        <v>110</v>
      </c>
      <c r="J716" s="21" t="s">
        <v>415</v>
      </c>
      <c r="K716" s="184"/>
      <c r="L716" s="130"/>
      <c r="M716" s="145"/>
      <c r="N716" s="26"/>
      <c r="O716" s="28"/>
    </row>
    <row r="717" spans="2:15" hidden="1" outlineLevel="2" x14ac:dyDescent="0.2">
      <c r="B717" s="87" t="s">
        <v>997</v>
      </c>
      <c r="C717" s="60" t="s">
        <v>1015</v>
      </c>
      <c r="D717" s="13" t="s">
        <v>740</v>
      </c>
      <c r="E717" s="14">
        <v>59</v>
      </c>
      <c r="F717" s="15">
        <v>17</v>
      </c>
      <c r="G717" s="16" t="str">
        <f>"3251"</f>
        <v>3251</v>
      </c>
      <c r="H717" s="16" t="s">
        <v>146</v>
      </c>
      <c r="I717" s="16" t="s">
        <v>109</v>
      </c>
      <c r="J717" s="17" t="s">
        <v>415</v>
      </c>
      <c r="K717" s="174" t="s">
        <v>405</v>
      </c>
      <c r="L717" s="439" t="s">
        <v>1302</v>
      </c>
      <c r="M717" s="137" t="s">
        <v>1263</v>
      </c>
      <c r="N717" s="18" t="s">
        <v>98</v>
      </c>
      <c r="O717" s="263" t="s">
        <v>414</v>
      </c>
    </row>
    <row r="718" spans="2:15" ht="13.5" hidden="1" outlineLevel="2" thickBot="1" x14ac:dyDescent="0.25">
      <c r="B718" s="87" t="s">
        <v>997</v>
      </c>
      <c r="C718" s="60" t="s">
        <v>1015</v>
      </c>
      <c r="D718" s="33" t="s">
        <v>740</v>
      </c>
      <c r="E718" s="34">
        <v>59</v>
      </c>
      <c r="F718" s="35">
        <v>17</v>
      </c>
      <c r="G718" s="36" t="str">
        <f>"3207"</f>
        <v>3207</v>
      </c>
      <c r="H718" s="36" t="s">
        <v>147</v>
      </c>
      <c r="I718" s="36" t="s">
        <v>68</v>
      </c>
      <c r="J718" s="37" t="s">
        <v>415</v>
      </c>
      <c r="K718" s="176" t="s">
        <v>405</v>
      </c>
      <c r="L718" s="527" t="s">
        <v>1303</v>
      </c>
      <c r="M718" s="148" t="s">
        <v>1337</v>
      </c>
      <c r="N718" s="69" t="s">
        <v>53</v>
      </c>
      <c r="O718" s="261" t="s">
        <v>414</v>
      </c>
    </row>
    <row r="719" spans="2:15" ht="13.5" hidden="1" outlineLevel="2" thickBot="1" x14ac:dyDescent="0.25">
      <c r="B719" s="87" t="s">
        <v>997</v>
      </c>
      <c r="C719" s="60" t="s">
        <v>1015</v>
      </c>
      <c r="D719" s="47"/>
      <c r="E719" s="47"/>
      <c r="F719" s="47"/>
      <c r="G719" s="47"/>
      <c r="H719" s="47"/>
      <c r="I719" s="47"/>
      <c r="J719" s="47"/>
      <c r="K719" s="161"/>
      <c r="L719" s="158"/>
      <c r="M719" s="49"/>
      <c r="N719" s="49"/>
      <c r="O719" s="50"/>
    </row>
    <row r="720" spans="2:15" ht="13.5" outlineLevel="1" collapsed="1" thickBot="1" x14ac:dyDescent="0.25">
      <c r="B720" s="87" t="s">
        <v>997</v>
      </c>
      <c r="C720" s="8" t="s">
        <v>1351</v>
      </c>
      <c r="D720" s="10" t="s">
        <v>1340</v>
      </c>
      <c r="E720" s="11">
        <v>59</v>
      </c>
      <c r="F720" s="11">
        <v>17</v>
      </c>
      <c r="G720" s="569" t="s">
        <v>1350</v>
      </c>
      <c r="H720" s="570"/>
      <c r="I720" s="570"/>
      <c r="J720" s="571"/>
      <c r="K720" s="597" t="s">
        <v>1353</v>
      </c>
      <c r="L720" s="598"/>
      <c r="M720" s="598"/>
      <c r="N720" s="599"/>
      <c r="O720" s="444" t="s">
        <v>69</v>
      </c>
    </row>
    <row r="721" spans="2:15" hidden="1" outlineLevel="2" x14ac:dyDescent="0.2">
      <c r="B721" s="87" t="s">
        <v>997</v>
      </c>
      <c r="C721" s="60" t="s">
        <v>1351</v>
      </c>
      <c r="D721" s="13" t="s">
        <v>1340</v>
      </c>
      <c r="E721" s="14">
        <v>59</v>
      </c>
      <c r="F721" s="15">
        <v>17</v>
      </c>
      <c r="G721" s="20" t="str">
        <f>"3035"</f>
        <v>3035</v>
      </c>
      <c r="H721" s="20" t="s">
        <v>123</v>
      </c>
      <c r="I721" s="20" t="s">
        <v>68</v>
      </c>
      <c r="J721" s="21" t="s">
        <v>414</v>
      </c>
      <c r="K721" s="172"/>
      <c r="L721" s="126"/>
      <c r="M721" s="43" t="s">
        <v>1343</v>
      </c>
      <c r="N721" s="25" t="s">
        <v>68</v>
      </c>
      <c r="O721" s="259" t="s">
        <v>414</v>
      </c>
    </row>
    <row r="722" spans="2:15" hidden="1" outlineLevel="2" x14ac:dyDescent="0.2">
      <c r="B722" s="87" t="s">
        <v>997</v>
      </c>
      <c r="C722" s="60" t="s">
        <v>1351</v>
      </c>
      <c r="D722" s="13" t="s">
        <v>1340</v>
      </c>
      <c r="E722" s="14">
        <v>59</v>
      </c>
      <c r="F722" s="15">
        <v>17</v>
      </c>
      <c r="G722" s="16" t="s">
        <v>124</v>
      </c>
      <c r="H722" s="16" t="s">
        <v>125</v>
      </c>
      <c r="I722" s="16"/>
      <c r="J722" s="17" t="s">
        <v>415</v>
      </c>
      <c r="K722" s="183"/>
      <c r="L722" s="132"/>
      <c r="M722" s="146"/>
      <c r="N722" s="494"/>
      <c r="O722" s="287"/>
    </row>
    <row r="723" spans="2:15" hidden="1" outlineLevel="2" x14ac:dyDescent="0.2">
      <c r="B723" s="87" t="s">
        <v>997</v>
      </c>
      <c r="C723" s="60" t="s">
        <v>1351</v>
      </c>
      <c r="D723" s="13" t="s">
        <v>1340</v>
      </c>
      <c r="E723" s="14">
        <v>59</v>
      </c>
      <c r="F723" s="15">
        <v>17</v>
      </c>
      <c r="G723" s="20" t="s">
        <v>126</v>
      </c>
      <c r="H723" s="20" t="s">
        <v>127</v>
      </c>
      <c r="I723" s="20" t="s">
        <v>24</v>
      </c>
      <c r="J723" s="21" t="s">
        <v>414</v>
      </c>
      <c r="K723" s="184"/>
      <c r="L723" s="288"/>
      <c r="M723" s="29"/>
      <c r="N723" s="26"/>
      <c r="O723" s="289"/>
    </row>
    <row r="724" spans="2:15" hidden="1" outlineLevel="2" x14ac:dyDescent="0.2">
      <c r="B724" s="87" t="s">
        <v>997</v>
      </c>
      <c r="C724" s="60" t="s">
        <v>1351</v>
      </c>
      <c r="D724" s="13" t="s">
        <v>1340</v>
      </c>
      <c r="E724" s="14">
        <v>59</v>
      </c>
      <c r="F724" s="15">
        <v>17</v>
      </c>
      <c r="G724" s="20" t="s">
        <v>128</v>
      </c>
      <c r="H724" s="20" t="s">
        <v>936</v>
      </c>
      <c r="I724" s="20" t="s">
        <v>109</v>
      </c>
      <c r="J724" s="21" t="s">
        <v>415</v>
      </c>
      <c r="K724" s="184"/>
      <c r="L724" s="288"/>
      <c r="M724" s="290"/>
      <c r="N724" s="26"/>
      <c r="O724" s="289"/>
    </row>
    <row r="725" spans="2:15" hidden="1" outlineLevel="2" x14ac:dyDescent="0.2">
      <c r="B725" s="87" t="s">
        <v>997</v>
      </c>
      <c r="C725" s="60" t="s">
        <v>1351</v>
      </c>
      <c r="D725" s="13" t="s">
        <v>1340</v>
      </c>
      <c r="E725" s="14">
        <v>59</v>
      </c>
      <c r="F725" s="15">
        <v>17</v>
      </c>
      <c r="G725" s="20" t="s">
        <v>129</v>
      </c>
      <c r="H725" s="20" t="s">
        <v>130</v>
      </c>
      <c r="I725" s="20" t="s">
        <v>68</v>
      </c>
      <c r="J725" s="21" t="s">
        <v>415</v>
      </c>
      <c r="K725" s="184"/>
      <c r="L725" s="130"/>
      <c r="M725" s="145"/>
      <c r="N725" s="26"/>
      <c r="O725" s="28"/>
    </row>
    <row r="726" spans="2:15" hidden="1" outlineLevel="2" x14ac:dyDescent="0.2">
      <c r="B726" s="87" t="s">
        <v>997</v>
      </c>
      <c r="C726" s="60" t="s">
        <v>1351</v>
      </c>
      <c r="D726" s="13" t="s">
        <v>1340</v>
      </c>
      <c r="E726" s="14">
        <v>59</v>
      </c>
      <c r="F726" s="15">
        <v>17</v>
      </c>
      <c r="G726" s="16" t="s">
        <v>131</v>
      </c>
      <c r="H726" s="16" t="s">
        <v>132</v>
      </c>
      <c r="I726" s="16"/>
      <c r="J726" s="17" t="s">
        <v>415</v>
      </c>
      <c r="K726" s="183"/>
      <c r="L726" s="132"/>
      <c r="M726" s="139"/>
      <c r="N726" s="494"/>
      <c r="O726" s="32"/>
    </row>
    <row r="727" spans="2:15" hidden="1" outlineLevel="2" x14ac:dyDescent="0.2">
      <c r="B727" s="87" t="s">
        <v>997</v>
      </c>
      <c r="C727" s="60" t="s">
        <v>1351</v>
      </c>
      <c r="D727" s="13" t="s">
        <v>1340</v>
      </c>
      <c r="E727" s="14">
        <v>59</v>
      </c>
      <c r="F727" s="15">
        <v>17</v>
      </c>
      <c r="G727" s="20" t="s">
        <v>133</v>
      </c>
      <c r="H727" s="20" t="s">
        <v>134</v>
      </c>
      <c r="I727" s="20" t="s">
        <v>24</v>
      </c>
      <c r="J727" s="21" t="s">
        <v>414</v>
      </c>
      <c r="K727" s="184"/>
      <c r="L727" s="130"/>
      <c r="M727" s="130"/>
      <c r="N727" s="26"/>
      <c r="O727" s="28"/>
    </row>
    <row r="728" spans="2:15" hidden="1" outlineLevel="2" x14ac:dyDescent="0.2">
      <c r="B728" s="87" t="s">
        <v>997</v>
      </c>
      <c r="C728" s="60" t="s">
        <v>1351</v>
      </c>
      <c r="D728" s="13" t="s">
        <v>1340</v>
      </c>
      <c r="E728" s="14">
        <v>59</v>
      </c>
      <c r="F728" s="15">
        <v>17</v>
      </c>
      <c r="G728" s="20" t="s">
        <v>133</v>
      </c>
      <c r="H728" s="20" t="s">
        <v>134</v>
      </c>
      <c r="I728" s="20" t="s">
        <v>24</v>
      </c>
      <c r="J728" s="21" t="s">
        <v>415</v>
      </c>
      <c r="K728" s="184"/>
      <c r="L728" s="130"/>
      <c r="M728" s="140"/>
      <c r="N728" s="26"/>
      <c r="O728" s="28"/>
    </row>
    <row r="729" spans="2:15" hidden="1" outlineLevel="2" x14ac:dyDescent="0.2">
      <c r="B729" s="87" t="s">
        <v>997</v>
      </c>
      <c r="C729" s="60" t="s">
        <v>1351</v>
      </c>
      <c r="D729" s="13" t="s">
        <v>1340</v>
      </c>
      <c r="E729" s="14">
        <v>59</v>
      </c>
      <c r="F729" s="15">
        <v>17</v>
      </c>
      <c r="G729" s="20" t="s">
        <v>133</v>
      </c>
      <c r="H729" s="20" t="s">
        <v>134</v>
      </c>
      <c r="I729" s="20" t="s">
        <v>24</v>
      </c>
      <c r="J729" s="21" t="s">
        <v>415</v>
      </c>
      <c r="K729" s="184"/>
      <c r="L729" s="130"/>
      <c r="M729" s="140"/>
      <c r="N729" s="26"/>
      <c r="O729" s="28"/>
    </row>
    <row r="730" spans="2:15" hidden="1" outlineLevel="2" x14ac:dyDescent="0.2">
      <c r="B730" s="87" t="s">
        <v>997</v>
      </c>
      <c r="C730" s="60" t="s">
        <v>1351</v>
      </c>
      <c r="D730" s="13" t="s">
        <v>1340</v>
      </c>
      <c r="E730" s="14">
        <v>59</v>
      </c>
      <c r="F730" s="15">
        <v>17</v>
      </c>
      <c r="G730" s="20" t="s">
        <v>133</v>
      </c>
      <c r="H730" s="20" t="s">
        <v>134</v>
      </c>
      <c r="I730" s="20" t="s">
        <v>24</v>
      </c>
      <c r="J730" s="21" t="s">
        <v>415</v>
      </c>
      <c r="K730" s="184"/>
      <c r="L730" s="130"/>
      <c r="M730" s="140"/>
      <c r="N730" s="26"/>
      <c r="O730" s="28"/>
    </row>
    <row r="731" spans="2:15" hidden="1" outlineLevel="2" x14ac:dyDescent="0.2">
      <c r="B731" s="87" t="s">
        <v>997</v>
      </c>
      <c r="C731" s="60" t="s">
        <v>1351</v>
      </c>
      <c r="D731" s="13" t="s">
        <v>1340</v>
      </c>
      <c r="E731" s="14">
        <v>59</v>
      </c>
      <c r="F731" s="15">
        <v>17</v>
      </c>
      <c r="G731" s="20" t="s">
        <v>133</v>
      </c>
      <c r="H731" s="20" t="s">
        <v>134</v>
      </c>
      <c r="I731" s="20" t="s">
        <v>24</v>
      </c>
      <c r="J731" s="21" t="s">
        <v>415</v>
      </c>
      <c r="K731" s="184"/>
      <c r="L731" s="130"/>
      <c r="M731" s="140"/>
      <c r="N731" s="26"/>
      <c r="O731" s="28"/>
    </row>
    <row r="732" spans="2:15" hidden="1" outlineLevel="2" x14ac:dyDescent="0.2">
      <c r="B732" s="87" t="s">
        <v>997</v>
      </c>
      <c r="C732" s="60" t="s">
        <v>1351</v>
      </c>
      <c r="D732" s="13" t="s">
        <v>1340</v>
      </c>
      <c r="E732" s="14">
        <v>59</v>
      </c>
      <c r="F732" s="15">
        <v>17</v>
      </c>
      <c r="G732" s="16" t="s">
        <v>135</v>
      </c>
      <c r="H732" s="16" t="s">
        <v>136</v>
      </c>
      <c r="I732" s="16"/>
      <c r="J732" s="17" t="s">
        <v>415</v>
      </c>
      <c r="K732" s="174"/>
      <c r="L732" s="128"/>
      <c r="M732" s="137"/>
      <c r="N732" s="18"/>
      <c r="O732" s="263" t="s">
        <v>414</v>
      </c>
    </row>
    <row r="733" spans="2:15" hidden="1" outlineLevel="2" x14ac:dyDescent="0.2">
      <c r="B733" s="87" t="s">
        <v>997</v>
      </c>
      <c r="C733" s="60" t="s">
        <v>1351</v>
      </c>
      <c r="D733" s="13" t="s">
        <v>1340</v>
      </c>
      <c r="E733" s="14">
        <v>59</v>
      </c>
      <c r="F733" s="15">
        <v>17</v>
      </c>
      <c r="G733" s="20" t="s">
        <v>137</v>
      </c>
      <c r="H733" s="20" t="s">
        <v>138</v>
      </c>
      <c r="I733" s="20" t="s">
        <v>24</v>
      </c>
      <c r="J733" s="21" t="s">
        <v>414</v>
      </c>
      <c r="K733" s="173" t="s">
        <v>405</v>
      </c>
      <c r="L733" s="445" t="s">
        <v>1304</v>
      </c>
      <c r="M733" s="20" t="s">
        <v>1352</v>
      </c>
      <c r="N733" s="25" t="s">
        <v>24</v>
      </c>
      <c r="O733" s="260" t="s">
        <v>414</v>
      </c>
    </row>
    <row r="734" spans="2:15" hidden="1" outlineLevel="2" x14ac:dyDescent="0.2">
      <c r="B734" s="87" t="s">
        <v>997</v>
      </c>
      <c r="C734" s="60" t="s">
        <v>1351</v>
      </c>
      <c r="D734" s="13" t="s">
        <v>1340</v>
      </c>
      <c r="E734" s="14">
        <v>59</v>
      </c>
      <c r="F734" s="15">
        <v>17</v>
      </c>
      <c r="G734" s="20" t="s">
        <v>137</v>
      </c>
      <c r="H734" s="20" t="s">
        <v>138</v>
      </c>
      <c r="I734" s="20" t="s">
        <v>24</v>
      </c>
      <c r="J734" s="21" t="s">
        <v>415</v>
      </c>
      <c r="K734" s="184"/>
      <c r="L734" s="325"/>
      <c r="M734" s="145"/>
      <c r="N734" s="26"/>
      <c r="O734" s="28"/>
    </row>
    <row r="735" spans="2:15" hidden="1" outlineLevel="2" x14ac:dyDescent="0.2">
      <c r="B735" s="87" t="s">
        <v>997</v>
      </c>
      <c r="C735" s="60" t="s">
        <v>1351</v>
      </c>
      <c r="D735" s="13" t="s">
        <v>1340</v>
      </c>
      <c r="E735" s="14">
        <v>59</v>
      </c>
      <c r="F735" s="15">
        <v>17</v>
      </c>
      <c r="G735" s="20" t="s">
        <v>137</v>
      </c>
      <c r="H735" s="20" t="s">
        <v>138</v>
      </c>
      <c r="I735" s="20" t="s">
        <v>24</v>
      </c>
      <c r="J735" s="21" t="s">
        <v>415</v>
      </c>
      <c r="K735" s="184"/>
      <c r="L735" s="130"/>
      <c r="M735" s="145"/>
      <c r="N735" s="26"/>
      <c r="O735" s="28"/>
    </row>
    <row r="736" spans="2:15" hidden="1" outlineLevel="2" x14ac:dyDescent="0.2">
      <c r="B736" s="87" t="s">
        <v>997</v>
      </c>
      <c r="C736" s="60" t="s">
        <v>1351</v>
      </c>
      <c r="D736" s="13" t="s">
        <v>1340</v>
      </c>
      <c r="E736" s="14">
        <v>59</v>
      </c>
      <c r="F736" s="15">
        <v>17</v>
      </c>
      <c r="G736" s="20" t="s">
        <v>137</v>
      </c>
      <c r="H736" s="20" t="s">
        <v>138</v>
      </c>
      <c r="I736" s="20" t="s">
        <v>24</v>
      </c>
      <c r="J736" s="21" t="s">
        <v>415</v>
      </c>
      <c r="K736" s="184"/>
      <c r="L736" s="130"/>
      <c r="M736" s="145"/>
      <c r="N736" s="26"/>
      <c r="O736" s="28"/>
    </row>
    <row r="737" spans="2:15" hidden="1" outlineLevel="2" x14ac:dyDescent="0.2">
      <c r="B737" s="87" t="s">
        <v>997</v>
      </c>
      <c r="C737" s="60" t="s">
        <v>1351</v>
      </c>
      <c r="D737" s="13" t="s">
        <v>1340</v>
      </c>
      <c r="E737" s="14">
        <v>59</v>
      </c>
      <c r="F737" s="15">
        <v>17</v>
      </c>
      <c r="G737" s="20" t="s">
        <v>137</v>
      </c>
      <c r="H737" s="20" t="s">
        <v>138</v>
      </c>
      <c r="I737" s="20" t="s">
        <v>24</v>
      </c>
      <c r="J737" s="21" t="s">
        <v>415</v>
      </c>
      <c r="K737" s="184"/>
      <c r="L737" s="130"/>
      <c r="M737" s="145"/>
      <c r="N737" s="26"/>
      <c r="O737" s="28"/>
    </row>
    <row r="738" spans="2:15" hidden="1" outlineLevel="2" x14ac:dyDescent="0.2">
      <c r="B738" s="87" t="s">
        <v>997</v>
      </c>
      <c r="C738" s="60" t="s">
        <v>1351</v>
      </c>
      <c r="D738" s="13" t="s">
        <v>1340</v>
      </c>
      <c r="E738" s="14">
        <v>59</v>
      </c>
      <c r="F738" s="15">
        <v>17</v>
      </c>
      <c r="G738" s="20" t="s">
        <v>139</v>
      </c>
      <c r="H738" s="20" t="s">
        <v>140</v>
      </c>
      <c r="I738" s="20" t="s">
        <v>68</v>
      </c>
      <c r="J738" s="21" t="s">
        <v>415</v>
      </c>
      <c r="K738" s="184"/>
      <c r="L738" s="130"/>
      <c r="M738" s="145"/>
      <c r="N738" s="26"/>
      <c r="O738" s="28"/>
    </row>
    <row r="739" spans="2:15" hidden="1" outlineLevel="2" x14ac:dyDescent="0.2">
      <c r="B739" s="87" t="s">
        <v>997</v>
      </c>
      <c r="C739" s="60" t="s">
        <v>1351</v>
      </c>
      <c r="D739" s="13" t="s">
        <v>1340</v>
      </c>
      <c r="E739" s="14">
        <v>59</v>
      </c>
      <c r="F739" s="15">
        <v>17</v>
      </c>
      <c r="G739" s="16" t="s">
        <v>141</v>
      </c>
      <c r="H739" s="16" t="s">
        <v>142</v>
      </c>
      <c r="I739" s="16"/>
      <c r="J739" s="17" t="s">
        <v>415</v>
      </c>
      <c r="K739" s="174"/>
      <c r="L739" s="128"/>
      <c r="M739" s="137"/>
      <c r="N739" s="18"/>
      <c r="O739" s="263" t="s">
        <v>414</v>
      </c>
    </row>
    <row r="740" spans="2:15" hidden="1" outlineLevel="2" x14ac:dyDescent="0.2">
      <c r="B740" s="87" t="s">
        <v>997</v>
      </c>
      <c r="C740" s="60" t="s">
        <v>1351</v>
      </c>
      <c r="D740" s="13" t="s">
        <v>1340</v>
      </c>
      <c r="E740" s="14">
        <v>59</v>
      </c>
      <c r="F740" s="15">
        <v>17</v>
      </c>
      <c r="G740" s="20" t="s">
        <v>143</v>
      </c>
      <c r="H740" s="20" t="s">
        <v>144</v>
      </c>
      <c r="I740" s="20" t="s">
        <v>24</v>
      </c>
      <c r="J740" s="21" t="s">
        <v>414</v>
      </c>
      <c r="K740" s="173" t="s">
        <v>405</v>
      </c>
      <c r="L740" s="526" t="s">
        <v>1305</v>
      </c>
      <c r="M740" s="143" t="s">
        <v>1279</v>
      </c>
      <c r="N740" s="25" t="s">
        <v>24</v>
      </c>
      <c r="O740" s="260" t="s">
        <v>414</v>
      </c>
    </row>
    <row r="741" spans="2:15" hidden="1" outlineLevel="2" x14ac:dyDescent="0.2">
      <c r="B741" s="87" t="s">
        <v>997</v>
      </c>
      <c r="C741" s="60" t="s">
        <v>1351</v>
      </c>
      <c r="D741" s="13" t="s">
        <v>1340</v>
      </c>
      <c r="E741" s="14">
        <v>59</v>
      </c>
      <c r="F741" s="15">
        <v>17</v>
      </c>
      <c r="G741" s="20" t="s">
        <v>143</v>
      </c>
      <c r="H741" s="20" t="s">
        <v>144</v>
      </c>
      <c r="I741" s="20" t="s">
        <v>24</v>
      </c>
      <c r="J741" s="21" t="s">
        <v>415</v>
      </c>
      <c r="K741" s="173" t="s">
        <v>405</v>
      </c>
      <c r="L741" s="127" t="s">
        <v>1306</v>
      </c>
      <c r="M741" s="143" t="s">
        <v>1280</v>
      </c>
      <c r="N741" s="25" t="s">
        <v>24</v>
      </c>
      <c r="O741" s="23" t="s">
        <v>415</v>
      </c>
    </row>
    <row r="742" spans="2:15" hidden="1" outlineLevel="2" x14ac:dyDescent="0.2">
      <c r="B742" s="87" t="s">
        <v>997</v>
      </c>
      <c r="C742" s="60" t="s">
        <v>1351</v>
      </c>
      <c r="D742" s="13" t="s">
        <v>1340</v>
      </c>
      <c r="E742" s="14">
        <v>59</v>
      </c>
      <c r="F742" s="15">
        <v>17</v>
      </c>
      <c r="G742" s="20" t="s">
        <v>143</v>
      </c>
      <c r="H742" s="20" t="s">
        <v>144</v>
      </c>
      <c r="I742" s="20" t="s">
        <v>24</v>
      </c>
      <c r="J742" s="21" t="s">
        <v>415</v>
      </c>
      <c r="K742" s="173" t="s">
        <v>405</v>
      </c>
      <c r="L742" s="127" t="s">
        <v>1307</v>
      </c>
      <c r="M742" s="143" t="s">
        <v>1281</v>
      </c>
      <c r="N742" s="25" t="s">
        <v>24</v>
      </c>
      <c r="O742" s="23" t="s">
        <v>415</v>
      </c>
    </row>
    <row r="743" spans="2:15" hidden="1" outlineLevel="2" x14ac:dyDescent="0.2">
      <c r="B743" s="87" t="s">
        <v>997</v>
      </c>
      <c r="C743" s="60" t="s">
        <v>1351</v>
      </c>
      <c r="D743" s="13" t="s">
        <v>1340</v>
      </c>
      <c r="E743" s="14">
        <v>59</v>
      </c>
      <c r="F743" s="15">
        <v>17</v>
      </c>
      <c r="G743" s="20" t="s">
        <v>143</v>
      </c>
      <c r="H743" s="20" t="s">
        <v>144</v>
      </c>
      <c r="I743" s="20" t="s">
        <v>24</v>
      </c>
      <c r="J743" s="21" t="s">
        <v>415</v>
      </c>
      <c r="K743" s="184"/>
      <c r="L743" s="130"/>
      <c r="M743" s="145"/>
      <c r="N743" s="26"/>
      <c r="O743" s="28"/>
    </row>
    <row r="744" spans="2:15" hidden="1" outlineLevel="2" x14ac:dyDescent="0.2">
      <c r="B744" s="87" t="s">
        <v>997</v>
      </c>
      <c r="C744" s="60" t="s">
        <v>1351</v>
      </c>
      <c r="D744" s="13" t="s">
        <v>1340</v>
      </c>
      <c r="E744" s="14">
        <v>59</v>
      </c>
      <c r="F744" s="15">
        <v>17</v>
      </c>
      <c r="G744" s="16" t="str">
        <f>"3164"</f>
        <v>3164</v>
      </c>
      <c r="H744" s="16" t="s">
        <v>145</v>
      </c>
      <c r="I744" s="16" t="s">
        <v>24</v>
      </c>
      <c r="J744" s="17" t="s">
        <v>415</v>
      </c>
      <c r="K744" s="174" t="s">
        <v>405</v>
      </c>
      <c r="L744" s="439" t="s">
        <v>1308</v>
      </c>
      <c r="M744" s="137" t="s">
        <v>1282</v>
      </c>
      <c r="N744" s="18" t="s">
        <v>24</v>
      </c>
      <c r="O744" s="263" t="s">
        <v>414</v>
      </c>
    </row>
    <row r="745" spans="2:15" hidden="1" outlineLevel="2" x14ac:dyDescent="0.2">
      <c r="B745" s="87" t="s">
        <v>997</v>
      </c>
      <c r="C745" s="60" t="s">
        <v>1351</v>
      </c>
      <c r="D745" s="13" t="s">
        <v>1340</v>
      </c>
      <c r="E745" s="14">
        <v>59</v>
      </c>
      <c r="F745" s="15">
        <v>17</v>
      </c>
      <c r="G745" s="16" t="s">
        <v>940</v>
      </c>
      <c r="H745" s="16" t="s">
        <v>942</v>
      </c>
      <c r="I745" s="16"/>
      <c r="J745" s="17" t="s">
        <v>415</v>
      </c>
      <c r="K745" s="183"/>
      <c r="L745" s="132"/>
      <c r="M745" s="146"/>
      <c r="N745" s="494"/>
      <c r="O745" s="32"/>
    </row>
    <row r="746" spans="2:15" hidden="1" outlineLevel="2" x14ac:dyDescent="0.2">
      <c r="B746" s="87" t="s">
        <v>997</v>
      </c>
      <c r="C746" s="60" t="s">
        <v>1351</v>
      </c>
      <c r="D746" s="13" t="s">
        <v>1340</v>
      </c>
      <c r="E746" s="14">
        <v>59</v>
      </c>
      <c r="F746" s="15">
        <v>17</v>
      </c>
      <c r="G746" s="20" t="s">
        <v>943</v>
      </c>
      <c r="H746" s="20" t="s">
        <v>941</v>
      </c>
      <c r="I746" s="20" t="s">
        <v>98</v>
      </c>
      <c r="J746" s="21" t="s">
        <v>415</v>
      </c>
      <c r="K746" s="184"/>
      <c r="L746" s="130"/>
      <c r="M746" s="145"/>
      <c r="N746" s="26"/>
      <c r="O746" s="28"/>
    </row>
    <row r="747" spans="2:15" hidden="1" outlineLevel="2" x14ac:dyDescent="0.2">
      <c r="B747" s="87" t="s">
        <v>997</v>
      </c>
      <c r="C747" s="60" t="s">
        <v>1351</v>
      </c>
      <c r="D747" s="13" t="s">
        <v>1340</v>
      </c>
      <c r="E747" s="14">
        <v>59</v>
      </c>
      <c r="F747" s="15">
        <v>17</v>
      </c>
      <c r="G747" s="20" t="s">
        <v>944</v>
      </c>
      <c r="H747" s="20" t="s">
        <v>936</v>
      </c>
      <c r="I747" s="20" t="s">
        <v>109</v>
      </c>
      <c r="J747" s="21" t="s">
        <v>415</v>
      </c>
      <c r="K747" s="184"/>
      <c r="L747" s="130"/>
      <c r="M747" s="145"/>
      <c r="N747" s="26"/>
      <c r="O747" s="28"/>
    </row>
    <row r="748" spans="2:15" hidden="1" outlineLevel="2" x14ac:dyDescent="0.2">
      <c r="B748" s="87" t="s">
        <v>997</v>
      </c>
      <c r="C748" s="60" t="s">
        <v>1351</v>
      </c>
      <c r="D748" s="13" t="s">
        <v>1340</v>
      </c>
      <c r="E748" s="14">
        <v>59</v>
      </c>
      <c r="F748" s="15">
        <v>17</v>
      </c>
      <c r="G748" s="20" t="s">
        <v>945</v>
      </c>
      <c r="H748" s="20" t="s">
        <v>130</v>
      </c>
      <c r="I748" s="20" t="s">
        <v>68</v>
      </c>
      <c r="J748" s="21" t="s">
        <v>415</v>
      </c>
      <c r="K748" s="184"/>
      <c r="L748" s="130"/>
      <c r="M748" s="145"/>
      <c r="N748" s="26"/>
      <c r="O748" s="28"/>
    </row>
    <row r="749" spans="2:15" hidden="1" outlineLevel="2" x14ac:dyDescent="0.2">
      <c r="B749" s="87" t="s">
        <v>997</v>
      </c>
      <c r="C749" s="60" t="s">
        <v>1351</v>
      </c>
      <c r="D749" s="13" t="s">
        <v>1340</v>
      </c>
      <c r="E749" s="14">
        <v>59</v>
      </c>
      <c r="F749" s="15">
        <v>17</v>
      </c>
      <c r="G749" s="20" t="s">
        <v>946</v>
      </c>
      <c r="H749" s="20" t="s">
        <v>947</v>
      </c>
      <c r="I749" s="20" t="s">
        <v>110</v>
      </c>
      <c r="J749" s="21" t="s">
        <v>415</v>
      </c>
      <c r="K749" s="184"/>
      <c r="L749" s="130"/>
      <c r="M749" s="145"/>
      <c r="N749" s="26"/>
      <c r="O749" s="28"/>
    </row>
    <row r="750" spans="2:15" hidden="1" outlineLevel="2" x14ac:dyDescent="0.2">
      <c r="B750" s="87" t="s">
        <v>997</v>
      </c>
      <c r="C750" s="60" t="s">
        <v>1351</v>
      </c>
      <c r="D750" s="13" t="s">
        <v>1340</v>
      </c>
      <c r="E750" s="14">
        <v>59</v>
      </c>
      <c r="F750" s="15">
        <v>17</v>
      </c>
      <c r="G750" s="16" t="str">
        <f>"3251"</f>
        <v>3251</v>
      </c>
      <c r="H750" s="16" t="s">
        <v>146</v>
      </c>
      <c r="I750" s="16" t="s">
        <v>109</v>
      </c>
      <c r="J750" s="17" t="s">
        <v>415</v>
      </c>
      <c r="K750" s="174" t="s">
        <v>405</v>
      </c>
      <c r="L750" s="439" t="s">
        <v>1309</v>
      </c>
      <c r="M750" s="137" t="s">
        <v>1283</v>
      </c>
      <c r="N750" s="18" t="s">
        <v>98</v>
      </c>
      <c r="O750" s="263" t="s">
        <v>414</v>
      </c>
    </row>
    <row r="751" spans="2:15" ht="13.5" hidden="1" outlineLevel="2" thickBot="1" x14ac:dyDescent="0.25">
      <c r="B751" s="87" t="s">
        <v>997</v>
      </c>
      <c r="C751" s="60" t="s">
        <v>1351</v>
      </c>
      <c r="D751" s="33" t="s">
        <v>1340</v>
      </c>
      <c r="E751" s="34">
        <v>59</v>
      </c>
      <c r="F751" s="35">
        <v>17</v>
      </c>
      <c r="G751" s="36" t="str">
        <f>"3207"</f>
        <v>3207</v>
      </c>
      <c r="H751" s="36" t="s">
        <v>147</v>
      </c>
      <c r="I751" s="36" t="s">
        <v>68</v>
      </c>
      <c r="J751" s="37" t="s">
        <v>415</v>
      </c>
      <c r="K751" s="176" t="s">
        <v>405</v>
      </c>
      <c r="L751" s="527" t="s">
        <v>1310</v>
      </c>
      <c r="M751" s="148" t="s">
        <v>1344</v>
      </c>
      <c r="N751" s="69" t="s">
        <v>53</v>
      </c>
      <c r="O751" s="261" t="s">
        <v>414</v>
      </c>
    </row>
    <row r="752" spans="2:15" ht="13.5" hidden="1" outlineLevel="2" thickBot="1" x14ac:dyDescent="0.25">
      <c r="B752" s="87" t="s">
        <v>997</v>
      </c>
      <c r="C752" s="60" t="s">
        <v>1351</v>
      </c>
      <c r="D752" s="47"/>
      <c r="E752" s="47"/>
      <c r="F752" s="47"/>
      <c r="G752" s="47"/>
      <c r="H752" s="47"/>
      <c r="I752" s="47"/>
      <c r="J752" s="47"/>
      <c r="K752" s="161"/>
      <c r="L752" s="158"/>
      <c r="M752" s="49"/>
      <c r="N752" s="49"/>
      <c r="O752" s="50"/>
    </row>
    <row r="753" spans="1:15" s="348" customFormat="1" ht="13.15" customHeight="1" outlineLevel="1" collapsed="1" thickBot="1" x14ac:dyDescent="0.25">
      <c r="A753" s="346" t="s">
        <v>807</v>
      </c>
      <c r="B753" s="347" t="s">
        <v>997</v>
      </c>
      <c r="C753" s="348" t="s">
        <v>1511</v>
      </c>
      <c r="D753" s="349" t="s">
        <v>769</v>
      </c>
      <c r="E753" s="350">
        <v>63</v>
      </c>
      <c r="F753" s="350">
        <v>17</v>
      </c>
      <c r="G753" s="581" t="s">
        <v>770</v>
      </c>
      <c r="H753" s="582"/>
      <c r="I753" s="582"/>
      <c r="J753" s="583"/>
      <c r="K753" s="600"/>
      <c r="L753" s="601"/>
      <c r="M753" s="601"/>
      <c r="N753" s="602"/>
      <c r="O753" s="351" t="s">
        <v>415</v>
      </c>
    </row>
    <row r="754" spans="1:15" s="348" customFormat="1" ht="12" hidden="1" outlineLevel="2" x14ac:dyDescent="0.2">
      <c r="A754" s="346"/>
      <c r="B754" s="347" t="s">
        <v>997</v>
      </c>
      <c r="C754" s="352" t="s">
        <v>1511</v>
      </c>
      <c r="D754" s="353" t="s">
        <v>769</v>
      </c>
      <c r="E754" s="354">
        <v>63</v>
      </c>
      <c r="F754" s="355">
        <v>17</v>
      </c>
      <c r="G754" s="356" t="str">
        <f>"4451"</f>
        <v>4451</v>
      </c>
      <c r="H754" s="356" t="s">
        <v>980</v>
      </c>
      <c r="I754" s="357" t="s">
        <v>68</v>
      </c>
      <c r="J754" s="358" t="s">
        <v>414</v>
      </c>
      <c r="K754" s="359"/>
      <c r="L754" s="360"/>
      <c r="M754" s="361" t="s">
        <v>771</v>
      </c>
      <c r="N754" s="357" t="s">
        <v>68</v>
      </c>
      <c r="O754" s="362" t="s">
        <v>414</v>
      </c>
    </row>
    <row r="755" spans="1:15" s="348" customFormat="1" ht="12" hidden="1" customHeight="1" outlineLevel="2" x14ac:dyDescent="0.2">
      <c r="A755" s="346"/>
      <c r="B755" s="347" t="s">
        <v>997</v>
      </c>
      <c r="C755" s="352" t="s">
        <v>1511</v>
      </c>
      <c r="D755" s="353" t="s">
        <v>769</v>
      </c>
      <c r="E755" s="354">
        <v>63</v>
      </c>
      <c r="F755" s="355">
        <v>17</v>
      </c>
      <c r="G755" s="363" t="str">
        <f>"4453"</f>
        <v>4453</v>
      </c>
      <c r="H755" s="363" t="s">
        <v>757</v>
      </c>
      <c r="I755" s="364" t="s">
        <v>68</v>
      </c>
      <c r="J755" s="365" t="s">
        <v>415</v>
      </c>
      <c r="K755" s="366"/>
      <c r="L755" s="367"/>
      <c r="M755" s="368"/>
      <c r="N755" s="368"/>
      <c r="O755" s="369"/>
    </row>
    <row r="756" spans="1:15" s="348" customFormat="1" ht="12" hidden="1" customHeight="1" outlineLevel="2" x14ac:dyDescent="0.2">
      <c r="A756" s="346"/>
      <c r="B756" s="347" t="s">
        <v>997</v>
      </c>
      <c r="C756" s="352" t="s">
        <v>1511</v>
      </c>
      <c r="D756" s="353" t="s">
        <v>769</v>
      </c>
      <c r="E756" s="354">
        <v>63</v>
      </c>
      <c r="F756" s="355">
        <v>17</v>
      </c>
      <c r="G756" s="363" t="s">
        <v>758</v>
      </c>
      <c r="H756" s="363" t="s">
        <v>759</v>
      </c>
      <c r="I756" s="364"/>
      <c r="J756" s="365" t="s">
        <v>415</v>
      </c>
      <c r="K756" s="386"/>
      <c r="L756" s="387"/>
      <c r="M756" s="388"/>
      <c r="N756" s="504"/>
      <c r="O756" s="389"/>
    </row>
    <row r="757" spans="1:15" s="348" customFormat="1" ht="12" hidden="1" customHeight="1" outlineLevel="2" x14ac:dyDescent="0.2">
      <c r="A757" s="346"/>
      <c r="B757" s="347" t="s">
        <v>997</v>
      </c>
      <c r="C757" s="352" t="s">
        <v>1511</v>
      </c>
      <c r="D757" s="353" t="s">
        <v>769</v>
      </c>
      <c r="E757" s="354">
        <v>63</v>
      </c>
      <c r="F757" s="355">
        <v>17</v>
      </c>
      <c r="G757" s="356" t="s">
        <v>760</v>
      </c>
      <c r="H757" s="356" t="s">
        <v>761</v>
      </c>
      <c r="I757" s="357" t="s">
        <v>109</v>
      </c>
      <c r="J757" s="358" t="s">
        <v>414</v>
      </c>
      <c r="K757" s="390"/>
      <c r="L757" s="391"/>
      <c r="M757" s="392"/>
      <c r="N757" s="392"/>
      <c r="O757" s="393"/>
    </row>
    <row r="758" spans="1:15" s="348" customFormat="1" ht="12" hidden="1" customHeight="1" outlineLevel="2" x14ac:dyDescent="0.2">
      <c r="A758" s="346"/>
      <c r="B758" s="347" t="s">
        <v>997</v>
      </c>
      <c r="C758" s="352" t="s">
        <v>1511</v>
      </c>
      <c r="D758" s="353" t="s">
        <v>769</v>
      </c>
      <c r="E758" s="354">
        <v>63</v>
      </c>
      <c r="F758" s="355">
        <v>17</v>
      </c>
      <c r="G758" s="356" t="s">
        <v>762</v>
      </c>
      <c r="H758" s="356" t="s">
        <v>936</v>
      </c>
      <c r="I758" s="357" t="s">
        <v>109</v>
      </c>
      <c r="J758" s="358" t="s">
        <v>415</v>
      </c>
      <c r="K758" s="390"/>
      <c r="L758" s="391"/>
      <c r="M758" s="394"/>
      <c r="N758" s="392"/>
      <c r="O758" s="395"/>
    </row>
    <row r="759" spans="1:15" s="348" customFormat="1" ht="12" hidden="1" customHeight="1" outlineLevel="2" x14ac:dyDescent="0.2">
      <c r="A759" s="346"/>
      <c r="B759" s="347" t="s">
        <v>997</v>
      </c>
      <c r="C759" s="352" t="s">
        <v>1511</v>
      </c>
      <c r="D759" s="353" t="s">
        <v>769</v>
      </c>
      <c r="E759" s="354">
        <v>63</v>
      </c>
      <c r="F759" s="355">
        <v>17</v>
      </c>
      <c r="G759" s="356" t="s">
        <v>763</v>
      </c>
      <c r="H759" s="356" t="s">
        <v>130</v>
      </c>
      <c r="I759" s="357" t="s">
        <v>68</v>
      </c>
      <c r="J759" s="358" t="s">
        <v>415</v>
      </c>
      <c r="K759" s="390"/>
      <c r="L759" s="391"/>
      <c r="M759" s="394"/>
      <c r="N759" s="392"/>
      <c r="O759" s="395"/>
    </row>
    <row r="760" spans="1:15" s="348" customFormat="1" ht="12" hidden="1" customHeight="1" outlineLevel="2" x14ac:dyDescent="0.2">
      <c r="A760" s="346"/>
      <c r="B760" s="347" t="s">
        <v>997</v>
      </c>
      <c r="C760" s="352" t="s">
        <v>1511</v>
      </c>
      <c r="D760" s="353" t="s">
        <v>769</v>
      </c>
      <c r="E760" s="354">
        <v>63</v>
      </c>
      <c r="F760" s="355">
        <v>17</v>
      </c>
      <c r="G760" s="363" t="s">
        <v>764</v>
      </c>
      <c r="H760" s="363" t="s">
        <v>765</v>
      </c>
      <c r="I760" s="364"/>
      <c r="J760" s="365" t="s">
        <v>415</v>
      </c>
      <c r="K760" s="373"/>
      <c r="L760" s="374"/>
      <c r="M760" s="364"/>
      <c r="N760" s="364"/>
      <c r="O760" s="365" t="s">
        <v>415</v>
      </c>
    </row>
    <row r="761" spans="1:15" s="348" customFormat="1" ht="12" hidden="1" customHeight="1" outlineLevel="2" x14ac:dyDescent="0.2">
      <c r="A761" s="346"/>
      <c r="B761" s="347" t="s">
        <v>997</v>
      </c>
      <c r="C761" s="352" t="s">
        <v>1511</v>
      </c>
      <c r="D761" s="353" t="s">
        <v>769</v>
      </c>
      <c r="E761" s="354">
        <v>63</v>
      </c>
      <c r="F761" s="355">
        <v>17</v>
      </c>
      <c r="G761" s="356" t="s">
        <v>766</v>
      </c>
      <c r="H761" s="356" t="s">
        <v>767</v>
      </c>
      <c r="I761" s="357" t="s">
        <v>857</v>
      </c>
      <c r="J761" s="358" t="s">
        <v>414</v>
      </c>
      <c r="K761" s="375" t="s">
        <v>405</v>
      </c>
      <c r="L761" s="360" t="s">
        <v>876</v>
      </c>
      <c r="M761" s="357" t="s">
        <v>770</v>
      </c>
      <c r="N761" s="357" t="s">
        <v>964</v>
      </c>
      <c r="O761" s="376" t="s">
        <v>414</v>
      </c>
    </row>
    <row r="762" spans="1:15" s="348" customFormat="1" ht="12" hidden="1" customHeight="1" outlineLevel="2" x14ac:dyDescent="0.2">
      <c r="A762" s="346"/>
      <c r="B762" s="347" t="s">
        <v>997</v>
      </c>
      <c r="C762" s="352" t="s">
        <v>1511</v>
      </c>
      <c r="D762" s="353" t="s">
        <v>769</v>
      </c>
      <c r="E762" s="354">
        <v>63</v>
      </c>
      <c r="F762" s="355">
        <v>17</v>
      </c>
      <c r="G762" s="356" t="s">
        <v>766</v>
      </c>
      <c r="H762" s="356" t="s">
        <v>767</v>
      </c>
      <c r="I762" s="357" t="s">
        <v>857</v>
      </c>
      <c r="J762" s="358" t="s">
        <v>415</v>
      </c>
      <c r="K762" s="390"/>
      <c r="L762" s="391"/>
      <c r="M762" s="392"/>
      <c r="N762" s="392"/>
      <c r="O762" s="395"/>
    </row>
    <row r="763" spans="1:15" s="348" customFormat="1" ht="12" hidden="1" customHeight="1" outlineLevel="2" x14ac:dyDescent="0.2">
      <c r="A763" s="346"/>
      <c r="B763" s="347" t="s">
        <v>997</v>
      </c>
      <c r="C763" s="352" t="s">
        <v>1511</v>
      </c>
      <c r="D763" s="353" t="s">
        <v>769</v>
      </c>
      <c r="E763" s="354">
        <v>63</v>
      </c>
      <c r="F763" s="355">
        <v>17</v>
      </c>
      <c r="G763" s="356" t="s">
        <v>766</v>
      </c>
      <c r="H763" s="356" t="s">
        <v>767</v>
      </c>
      <c r="I763" s="357" t="s">
        <v>857</v>
      </c>
      <c r="J763" s="358" t="s">
        <v>415</v>
      </c>
      <c r="K763" s="370"/>
      <c r="L763" s="371"/>
      <c r="M763" s="377"/>
      <c r="N763" s="377"/>
      <c r="O763" s="372"/>
    </row>
    <row r="764" spans="1:15" s="348" customFormat="1" ht="12" hidden="1" customHeight="1" outlineLevel="2" x14ac:dyDescent="0.2">
      <c r="A764" s="346"/>
      <c r="B764" s="347" t="s">
        <v>997</v>
      </c>
      <c r="C764" s="352" t="s">
        <v>1511</v>
      </c>
      <c r="D764" s="353" t="s">
        <v>769</v>
      </c>
      <c r="E764" s="354">
        <v>63</v>
      </c>
      <c r="F764" s="355">
        <v>17</v>
      </c>
      <c r="G764" s="356" t="s">
        <v>766</v>
      </c>
      <c r="H764" s="356" t="s">
        <v>767</v>
      </c>
      <c r="I764" s="357" t="s">
        <v>857</v>
      </c>
      <c r="J764" s="358" t="s">
        <v>415</v>
      </c>
      <c r="K764" s="370"/>
      <c r="L764" s="371"/>
      <c r="M764" s="377"/>
      <c r="N764" s="377"/>
      <c r="O764" s="372"/>
    </row>
    <row r="765" spans="1:15" s="348" customFormat="1" ht="12" hidden="1" customHeight="1" outlineLevel="2" x14ac:dyDescent="0.2">
      <c r="A765" s="346"/>
      <c r="B765" s="347" t="s">
        <v>997</v>
      </c>
      <c r="C765" s="352" t="s">
        <v>1511</v>
      </c>
      <c r="D765" s="353" t="s">
        <v>769</v>
      </c>
      <c r="E765" s="354">
        <v>63</v>
      </c>
      <c r="F765" s="355">
        <v>17</v>
      </c>
      <c r="G765" s="356" t="s">
        <v>766</v>
      </c>
      <c r="H765" s="356" t="s">
        <v>767</v>
      </c>
      <c r="I765" s="357" t="s">
        <v>857</v>
      </c>
      <c r="J765" s="358" t="s">
        <v>415</v>
      </c>
      <c r="K765" s="370"/>
      <c r="L765" s="371"/>
      <c r="M765" s="377"/>
      <c r="N765" s="377"/>
      <c r="O765" s="372"/>
    </row>
    <row r="766" spans="1:15" s="348" customFormat="1" ht="12.75" hidden="1" customHeight="1" outlineLevel="2" x14ac:dyDescent="0.2">
      <c r="A766" s="346"/>
      <c r="B766" s="347" t="s">
        <v>997</v>
      </c>
      <c r="C766" s="352" t="s">
        <v>1511</v>
      </c>
      <c r="D766" s="353" t="s">
        <v>769</v>
      </c>
      <c r="E766" s="354">
        <v>63</v>
      </c>
      <c r="F766" s="355">
        <v>17</v>
      </c>
      <c r="G766" s="451" t="str">
        <f>"3453"</f>
        <v>3453</v>
      </c>
      <c r="H766" s="451" t="s">
        <v>768</v>
      </c>
      <c r="I766" s="452" t="s">
        <v>68</v>
      </c>
      <c r="J766" s="453" t="s">
        <v>415</v>
      </c>
      <c r="K766" s="454"/>
      <c r="L766" s="455"/>
      <c r="M766" s="456"/>
      <c r="N766" s="456"/>
      <c r="O766" s="457"/>
    </row>
    <row r="767" spans="1:15" s="348" customFormat="1" ht="12.75" hidden="1" customHeight="1" outlineLevel="2" thickBot="1" x14ac:dyDescent="0.25">
      <c r="A767" s="346"/>
      <c r="B767" s="347" t="s">
        <v>997</v>
      </c>
      <c r="C767" s="352" t="s">
        <v>1511</v>
      </c>
      <c r="D767" s="378" t="s">
        <v>769</v>
      </c>
      <c r="E767" s="379">
        <v>63</v>
      </c>
      <c r="F767" s="380">
        <v>17</v>
      </c>
      <c r="G767" s="458" t="str">
        <f>"4447"</f>
        <v>4447</v>
      </c>
      <c r="H767" s="458" t="s">
        <v>981</v>
      </c>
      <c r="I767" s="459" t="s">
        <v>68</v>
      </c>
      <c r="J767" s="460" t="s">
        <v>415</v>
      </c>
      <c r="K767" s="461"/>
      <c r="L767" s="462"/>
      <c r="M767" s="463"/>
      <c r="N767" s="463"/>
      <c r="O767" s="464"/>
    </row>
    <row r="768" spans="1:15" s="348" customFormat="1" ht="12.75" hidden="1" customHeight="1" outlineLevel="2" thickBot="1" x14ac:dyDescent="0.25">
      <c r="A768" s="346"/>
      <c r="B768" s="347" t="s">
        <v>997</v>
      </c>
      <c r="C768" s="352" t="s">
        <v>1511</v>
      </c>
      <c r="D768" s="381"/>
      <c r="E768" s="382"/>
      <c r="F768" s="382"/>
      <c r="G768" s="383"/>
      <c r="H768" s="383"/>
      <c r="I768" s="383"/>
      <c r="J768" s="382"/>
      <c r="K768" s="384"/>
      <c r="L768" s="385"/>
      <c r="M768" s="383"/>
      <c r="N768" s="383"/>
      <c r="O768" s="382"/>
    </row>
    <row r="769" spans="2:18" ht="13.5" outlineLevel="1" collapsed="1" thickBot="1" x14ac:dyDescent="0.25">
      <c r="B769" s="87" t="s">
        <v>997</v>
      </c>
      <c r="C769" s="8" t="s">
        <v>1512</v>
      </c>
      <c r="D769" s="528" t="s">
        <v>1469</v>
      </c>
      <c r="E769" s="529">
        <v>64</v>
      </c>
      <c r="F769" s="529">
        <v>17</v>
      </c>
      <c r="G769" s="576" t="s">
        <v>1380</v>
      </c>
      <c r="H769" s="577"/>
      <c r="I769" s="577"/>
      <c r="J769" s="578"/>
      <c r="K769" s="549"/>
      <c r="L769" s="551"/>
      <c r="M769" s="550"/>
      <c r="N769" s="550"/>
      <c r="O769" s="530" t="s">
        <v>415</v>
      </c>
      <c r="P769" s="2"/>
    </row>
    <row r="770" spans="2:18" hidden="1" outlineLevel="2" x14ac:dyDescent="0.2">
      <c r="B770" s="87" t="s">
        <v>997</v>
      </c>
      <c r="C770" s="60" t="s">
        <v>1512</v>
      </c>
      <c r="D770" s="13" t="s">
        <v>1469</v>
      </c>
      <c r="E770" s="14">
        <v>64</v>
      </c>
      <c r="F770" s="15">
        <v>17</v>
      </c>
      <c r="G770" s="20" t="s">
        <v>1470</v>
      </c>
      <c r="H770" s="20" t="s">
        <v>1358</v>
      </c>
      <c r="I770" s="20"/>
      <c r="J770" s="21" t="s">
        <v>414</v>
      </c>
      <c r="K770" s="172"/>
      <c r="L770" s="126"/>
      <c r="M770" s="136"/>
      <c r="N770" s="20"/>
      <c r="O770" s="259" t="s">
        <v>414</v>
      </c>
      <c r="P770" s="2"/>
    </row>
    <row r="771" spans="2:18" hidden="1" outlineLevel="2" x14ac:dyDescent="0.2">
      <c r="B771" s="87" t="s">
        <v>997</v>
      </c>
      <c r="C771" s="60" t="s">
        <v>1512</v>
      </c>
      <c r="D771" s="13" t="s">
        <v>1469</v>
      </c>
      <c r="E771" s="14">
        <v>64</v>
      </c>
      <c r="F771" s="15">
        <v>17</v>
      </c>
      <c r="G771" s="20" t="s">
        <v>1471</v>
      </c>
      <c r="H771" s="20" t="s">
        <v>1472</v>
      </c>
      <c r="I771" s="20" t="s">
        <v>68</v>
      </c>
      <c r="J771" s="21" t="s">
        <v>414</v>
      </c>
      <c r="K771" s="173"/>
      <c r="L771" s="129"/>
      <c r="M771" s="138" t="s">
        <v>1473</v>
      </c>
      <c r="N771" s="20" t="s">
        <v>68</v>
      </c>
      <c r="O771" s="260" t="s">
        <v>414</v>
      </c>
      <c r="P771" s="2"/>
    </row>
    <row r="772" spans="2:18" hidden="1" outlineLevel="2" x14ac:dyDescent="0.2">
      <c r="B772" s="87" t="s">
        <v>997</v>
      </c>
      <c r="C772" s="60" t="s">
        <v>1512</v>
      </c>
      <c r="D772" s="13" t="s">
        <v>1469</v>
      </c>
      <c r="E772" s="14">
        <v>64</v>
      </c>
      <c r="F772" s="15">
        <v>17</v>
      </c>
      <c r="G772" s="20" t="s">
        <v>1474</v>
      </c>
      <c r="H772" s="20" t="s">
        <v>1475</v>
      </c>
      <c r="I772" s="20" t="s">
        <v>1483</v>
      </c>
      <c r="J772" s="21" t="s">
        <v>415</v>
      </c>
      <c r="K772" s="173" t="s">
        <v>405</v>
      </c>
      <c r="L772" s="127" t="s">
        <v>392</v>
      </c>
      <c r="M772" s="143" t="s">
        <v>1482</v>
      </c>
      <c r="N772" s="20" t="s">
        <v>720</v>
      </c>
      <c r="O772" s="260" t="s">
        <v>414</v>
      </c>
      <c r="P772" s="2"/>
    </row>
    <row r="773" spans="2:18" hidden="1" outlineLevel="2" x14ac:dyDescent="0.2">
      <c r="B773" s="87" t="s">
        <v>997</v>
      </c>
      <c r="C773" s="60" t="s">
        <v>1512</v>
      </c>
      <c r="D773" s="13" t="s">
        <v>1469</v>
      </c>
      <c r="E773" s="14">
        <v>64</v>
      </c>
      <c r="F773" s="15">
        <v>17</v>
      </c>
      <c r="G773" s="20" t="s">
        <v>1476</v>
      </c>
      <c r="H773" s="20" t="s">
        <v>1477</v>
      </c>
      <c r="I773" s="20" t="s">
        <v>68</v>
      </c>
      <c r="J773" s="21" t="s">
        <v>415</v>
      </c>
      <c r="K773" s="184"/>
      <c r="L773" s="130"/>
      <c r="M773" s="145"/>
      <c r="N773" s="29"/>
      <c r="O773" s="28"/>
      <c r="P773" s="2"/>
    </row>
    <row r="774" spans="2:18" hidden="1" outlineLevel="2" x14ac:dyDescent="0.2">
      <c r="B774" s="87" t="s">
        <v>997</v>
      </c>
      <c r="C774" s="60" t="s">
        <v>1512</v>
      </c>
      <c r="D774" s="13" t="s">
        <v>1469</v>
      </c>
      <c r="E774" s="14">
        <v>64</v>
      </c>
      <c r="F774" s="15">
        <v>17</v>
      </c>
      <c r="G774" s="20" t="s">
        <v>1478</v>
      </c>
      <c r="H774" s="20" t="s">
        <v>1479</v>
      </c>
      <c r="I774" s="20" t="s">
        <v>68</v>
      </c>
      <c r="J774" s="21" t="s">
        <v>415</v>
      </c>
      <c r="K774" s="184"/>
      <c r="L774" s="130"/>
      <c r="M774" s="145"/>
      <c r="N774" s="29"/>
      <c r="O774" s="28"/>
      <c r="P774" s="2"/>
    </row>
    <row r="775" spans="2:18" ht="13.5" hidden="1" outlineLevel="2" thickBot="1" x14ac:dyDescent="0.25">
      <c r="B775" s="87" t="s">
        <v>997</v>
      </c>
      <c r="C775" s="60" t="s">
        <v>1512</v>
      </c>
      <c r="D775" s="33" t="s">
        <v>1469</v>
      </c>
      <c r="E775" s="468">
        <v>64</v>
      </c>
      <c r="F775" s="35">
        <v>17</v>
      </c>
      <c r="G775" s="44" t="s">
        <v>1480</v>
      </c>
      <c r="H775" s="44" t="s">
        <v>1481</v>
      </c>
      <c r="I775" s="44" t="s">
        <v>68</v>
      </c>
      <c r="J775" s="45" t="s">
        <v>415</v>
      </c>
      <c r="K775" s="187"/>
      <c r="L775" s="188"/>
      <c r="M775" s="155"/>
      <c r="N775" s="72"/>
      <c r="O775" s="46"/>
      <c r="P775" s="2"/>
    </row>
    <row r="776" spans="2:18" ht="13.5" hidden="1" outlineLevel="2" thickBot="1" x14ac:dyDescent="0.25">
      <c r="B776" s="87" t="s">
        <v>997</v>
      </c>
      <c r="C776" s="60" t="s">
        <v>1512</v>
      </c>
      <c r="K776" s="180"/>
      <c r="P776" s="2"/>
    </row>
    <row r="777" spans="2:18" ht="13.5" outlineLevel="1" collapsed="1" thickBot="1" x14ac:dyDescent="0.25">
      <c r="B777" s="87" t="s">
        <v>997</v>
      </c>
      <c r="C777" s="8" t="s">
        <v>1513</v>
      </c>
      <c r="D777" s="349" t="s">
        <v>406</v>
      </c>
      <c r="E777" s="11">
        <v>65</v>
      </c>
      <c r="F777" s="11">
        <v>18</v>
      </c>
      <c r="G777" s="569" t="s">
        <v>1100</v>
      </c>
      <c r="H777" s="570"/>
      <c r="I777" s="570"/>
      <c r="J777" s="571"/>
      <c r="K777" s="594" t="s">
        <v>1354</v>
      </c>
      <c r="L777" s="595"/>
      <c r="M777" s="595"/>
      <c r="N777" s="596"/>
      <c r="O777" s="512" t="s">
        <v>414</v>
      </c>
      <c r="P777" s="201"/>
      <c r="Q777" s="202"/>
    </row>
    <row r="778" spans="2:18" hidden="1" outlineLevel="2" x14ac:dyDescent="0.2">
      <c r="B778" s="87" t="s">
        <v>997</v>
      </c>
      <c r="C778" s="60" t="s">
        <v>1513</v>
      </c>
      <c r="D778" s="13" t="s">
        <v>406</v>
      </c>
      <c r="E778" s="14">
        <v>65</v>
      </c>
      <c r="F778" s="15">
        <v>18</v>
      </c>
      <c r="G778" s="20" t="s">
        <v>111</v>
      </c>
      <c r="H778" s="20" t="s">
        <v>112</v>
      </c>
      <c r="I778" s="20"/>
      <c r="J778" s="23" t="s">
        <v>414</v>
      </c>
      <c r="K778" s="203"/>
      <c r="L778" s="7"/>
      <c r="M778" s="20"/>
      <c r="N778" s="25"/>
      <c r="O778" s="259" t="s">
        <v>414</v>
      </c>
      <c r="P778" s="8"/>
      <c r="Q778" s="7"/>
    </row>
    <row r="779" spans="2:18" hidden="1" outlineLevel="2" x14ac:dyDescent="0.2">
      <c r="B779" s="87" t="s">
        <v>997</v>
      </c>
      <c r="C779" s="60" t="s">
        <v>1513</v>
      </c>
      <c r="D779" s="13" t="s">
        <v>406</v>
      </c>
      <c r="E779" s="14">
        <v>65</v>
      </c>
      <c r="F779" s="15">
        <v>18</v>
      </c>
      <c r="G779" s="20" t="s">
        <v>113</v>
      </c>
      <c r="H779" s="20" t="s">
        <v>114</v>
      </c>
      <c r="I779" s="20" t="s">
        <v>68</v>
      </c>
      <c r="J779" s="23" t="s">
        <v>414</v>
      </c>
      <c r="K779" s="204"/>
      <c r="L779" s="7"/>
      <c r="M779" s="43" t="s">
        <v>407</v>
      </c>
      <c r="N779" s="25" t="s">
        <v>68</v>
      </c>
      <c r="O779" s="260" t="s">
        <v>414</v>
      </c>
      <c r="P779" s="8"/>
      <c r="Q779" s="7"/>
    </row>
    <row r="780" spans="2:18" ht="108" hidden="1" outlineLevel="2" x14ac:dyDescent="0.2">
      <c r="B780" s="87" t="s">
        <v>997</v>
      </c>
      <c r="C780" s="60" t="s">
        <v>1513</v>
      </c>
      <c r="D780" s="13" t="s">
        <v>406</v>
      </c>
      <c r="E780" s="14">
        <v>65</v>
      </c>
      <c r="F780" s="15">
        <v>18</v>
      </c>
      <c r="G780" s="20" t="s">
        <v>115</v>
      </c>
      <c r="H780" s="20" t="s">
        <v>116</v>
      </c>
      <c r="I780" s="20" t="s">
        <v>110</v>
      </c>
      <c r="J780" s="23" t="s">
        <v>415</v>
      </c>
      <c r="K780" s="173" t="s">
        <v>405</v>
      </c>
      <c r="L780" s="465" t="s">
        <v>408</v>
      </c>
      <c r="M780" s="51" t="s">
        <v>1381</v>
      </c>
      <c r="N780" s="25" t="s">
        <v>303</v>
      </c>
      <c r="O780" s="260" t="s">
        <v>414</v>
      </c>
      <c r="P780" s="8"/>
      <c r="Q780" s="7"/>
    </row>
    <row r="781" spans="2:18" ht="48" hidden="1" outlineLevel="2" x14ac:dyDescent="0.2">
      <c r="B781" s="87" t="s">
        <v>997</v>
      </c>
      <c r="C781" s="60" t="s">
        <v>1513</v>
      </c>
      <c r="D781" s="13" t="s">
        <v>406</v>
      </c>
      <c r="E781" s="14">
        <v>65</v>
      </c>
      <c r="F781" s="15">
        <v>18</v>
      </c>
      <c r="G781" s="20" t="s">
        <v>117</v>
      </c>
      <c r="H781" s="20" t="s">
        <v>118</v>
      </c>
      <c r="I781" s="20" t="s">
        <v>66</v>
      </c>
      <c r="J781" s="23" t="s">
        <v>415</v>
      </c>
      <c r="K781" s="173" t="s">
        <v>405</v>
      </c>
      <c r="L781" s="202" t="s">
        <v>862</v>
      </c>
      <c r="M781" s="51" t="s">
        <v>992</v>
      </c>
      <c r="N781" s="25" t="s">
        <v>303</v>
      </c>
      <c r="O781" s="23" t="s">
        <v>415</v>
      </c>
      <c r="P781" s="8"/>
      <c r="Q781" s="7"/>
    </row>
    <row r="782" spans="2:18" hidden="1" outlineLevel="2" x14ac:dyDescent="0.2">
      <c r="B782" s="87" t="s">
        <v>997</v>
      </c>
      <c r="C782" s="60" t="s">
        <v>1513</v>
      </c>
      <c r="D782" s="13" t="s">
        <v>406</v>
      </c>
      <c r="E782" s="14">
        <v>65</v>
      </c>
      <c r="F782" s="15">
        <v>18</v>
      </c>
      <c r="G782" s="20" t="s">
        <v>120</v>
      </c>
      <c r="H782" s="20" t="s">
        <v>121</v>
      </c>
      <c r="I782" s="20" t="s">
        <v>24</v>
      </c>
      <c r="J782" s="23" t="s">
        <v>415</v>
      </c>
      <c r="K782" s="466"/>
      <c r="L782" s="467"/>
      <c r="M782" s="29"/>
      <c r="N782" s="26"/>
      <c r="O782" s="28"/>
      <c r="P782" s="8"/>
      <c r="Q782" s="7"/>
    </row>
    <row r="783" spans="2:18" ht="13.5" hidden="1" outlineLevel="2" thickBot="1" x14ac:dyDescent="0.25">
      <c r="B783" s="87" t="s">
        <v>997</v>
      </c>
      <c r="C783" s="60" t="s">
        <v>1513</v>
      </c>
      <c r="D783" s="33" t="s">
        <v>406</v>
      </c>
      <c r="E783" s="468">
        <v>65</v>
      </c>
      <c r="F783" s="35">
        <v>18</v>
      </c>
      <c r="G783" s="44" t="s">
        <v>948</v>
      </c>
      <c r="H783" s="44" t="s">
        <v>949</v>
      </c>
      <c r="I783" s="44" t="s">
        <v>66</v>
      </c>
      <c r="J783" s="61" t="s">
        <v>415</v>
      </c>
      <c r="K783" s="206"/>
      <c r="L783" s="469"/>
      <c r="M783" s="72"/>
      <c r="N783" s="341"/>
      <c r="O783" s="46"/>
      <c r="P783" s="8"/>
      <c r="Q783" s="7"/>
    </row>
    <row r="784" spans="2:18" ht="13.5" hidden="1" outlineLevel="2" thickBot="1" x14ac:dyDescent="0.25">
      <c r="B784" s="87" t="s">
        <v>997</v>
      </c>
      <c r="C784" s="60" t="s">
        <v>1513</v>
      </c>
      <c r="K784" s="2"/>
      <c r="L784" s="3"/>
      <c r="N784" s="4"/>
      <c r="O784" s="3"/>
      <c r="P784" s="7"/>
      <c r="Q784" s="3"/>
      <c r="R784" s="4"/>
    </row>
    <row r="785" spans="2:18" ht="13.5" outlineLevel="1" collapsed="1" thickBot="1" x14ac:dyDescent="0.25">
      <c r="B785" s="87" t="s">
        <v>997</v>
      </c>
      <c r="C785" s="8" t="s">
        <v>1514</v>
      </c>
      <c r="D785" s="349" t="s">
        <v>0</v>
      </c>
      <c r="E785" s="11">
        <v>65</v>
      </c>
      <c r="F785" s="11">
        <v>18</v>
      </c>
      <c r="G785" s="569" t="s">
        <v>312</v>
      </c>
      <c r="H785" s="570"/>
      <c r="I785" s="570"/>
      <c r="J785" s="571"/>
      <c r="K785" s="594" t="s">
        <v>1354</v>
      </c>
      <c r="L785" s="595"/>
      <c r="M785" s="595"/>
      <c r="N785" s="596"/>
      <c r="O785" s="512" t="s">
        <v>414</v>
      </c>
    </row>
    <row r="786" spans="2:18" hidden="1" outlineLevel="2" x14ac:dyDescent="0.2">
      <c r="B786" s="87" t="s">
        <v>997</v>
      </c>
      <c r="C786" s="60" t="s">
        <v>1514</v>
      </c>
      <c r="D786" s="13" t="s">
        <v>0</v>
      </c>
      <c r="E786" s="14">
        <v>65</v>
      </c>
      <c r="F786" s="15">
        <v>18</v>
      </c>
      <c r="G786" s="20" t="s">
        <v>111</v>
      </c>
      <c r="H786" s="20" t="s">
        <v>112</v>
      </c>
      <c r="I786" s="20"/>
      <c r="J786" s="23" t="s">
        <v>414</v>
      </c>
      <c r="K786" s="162"/>
      <c r="L786" s="6"/>
      <c r="M786" s="20"/>
      <c r="N786" s="25"/>
      <c r="O786" s="259" t="s">
        <v>414</v>
      </c>
    </row>
    <row r="787" spans="2:18" hidden="1" outlineLevel="2" x14ac:dyDescent="0.2">
      <c r="B787" s="87" t="s">
        <v>997</v>
      </c>
      <c r="C787" s="60" t="s">
        <v>1514</v>
      </c>
      <c r="D787" s="13" t="s">
        <v>0</v>
      </c>
      <c r="E787" s="14">
        <v>65</v>
      </c>
      <c r="F787" s="15">
        <v>18</v>
      </c>
      <c r="G787" s="20" t="s">
        <v>113</v>
      </c>
      <c r="H787" s="20" t="s">
        <v>114</v>
      </c>
      <c r="I787" s="20" t="s">
        <v>68</v>
      </c>
      <c r="J787" s="23" t="s">
        <v>414</v>
      </c>
      <c r="K787" s="162"/>
      <c r="L787" s="6"/>
      <c r="M787" s="51" t="s">
        <v>327</v>
      </c>
      <c r="N787" s="25" t="s">
        <v>68</v>
      </c>
      <c r="O787" s="260" t="s">
        <v>414</v>
      </c>
    </row>
    <row r="788" spans="2:18" hidden="1" outlineLevel="2" x14ac:dyDescent="0.2">
      <c r="B788" s="87" t="s">
        <v>997</v>
      </c>
      <c r="C788" s="60" t="s">
        <v>1514</v>
      </c>
      <c r="D788" s="13" t="s">
        <v>0</v>
      </c>
      <c r="E788" s="14">
        <v>65</v>
      </c>
      <c r="F788" s="15">
        <v>18</v>
      </c>
      <c r="G788" s="20" t="s">
        <v>115</v>
      </c>
      <c r="H788" s="20" t="s">
        <v>116</v>
      </c>
      <c r="I788" s="20" t="s">
        <v>110</v>
      </c>
      <c r="J788" s="23" t="s">
        <v>415</v>
      </c>
      <c r="K788" s="162" t="s">
        <v>405</v>
      </c>
      <c r="L788" s="160" t="s">
        <v>393</v>
      </c>
      <c r="M788" s="20" t="s">
        <v>287</v>
      </c>
      <c r="N788" s="25" t="s">
        <v>95</v>
      </c>
      <c r="O788" s="260" t="s">
        <v>414</v>
      </c>
    </row>
    <row r="789" spans="2:18" hidden="1" outlineLevel="2" x14ac:dyDescent="0.2">
      <c r="B789" s="87" t="s">
        <v>997</v>
      </c>
      <c r="C789" s="60" t="s">
        <v>1514</v>
      </c>
      <c r="D789" s="13" t="s">
        <v>0</v>
      </c>
      <c r="E789" s="14">
        <v>65</v>
      </c>
      <c r="F789" s="15">
        <v>18</v>
      </c>
      <c r="G789" s="20" t="s">
        <v>117</v>
      </c>
      <c r="H789" s="20" t="s">
        <v>118</v>
      </c>
      <c r="I789" s="20" t="s">
        <v>66</v>
      </c>
      <c r="J789" s="23" t="s">
        <v>415</v>
      </c>
      <c r="K789" s="162" t="s">
        <v>405</v>
      </c>
      <c r="L789" s="24" t="s">
        <v>394</v>
      </c>
      <c r="M789" s="83" t="s">
        <v>982</v>
      </c>
      <c r="N789" s="25" t="s">
        <v>119</v>
      </c>
      <c r="O789" s="23" t="s">
        <v>415</v>
      </c>
    </row>
    <row r="790" spans="2:18" ht="108" hidden="1" outlineLevel="2" x14ac:dyDescent="0.2">
      <c r="B790" s="87" t="s">
        <v>997</v>
      </c>
      <c r="C790" s="60" t="s">
        <v>1514</v>
      </c>
      <c r="D790" s="13" t="s">
        <v>0</v>
      </c>
      <c r="E790" s="14">
        <v>65</v>
      </c>
      <c r="F790" s="15">
        <v>18</v>
      </c>
      <c r="G790" s="20" t="s">
        <v>120</v>
      </c>
      <c r="H790" s="20" t="s">
        <v>121</v>
      </c>
      <c r="I790" s="20" t="s">
        <v>24</v>
      </c>
      <c r="J790" s="23" t="s">
        <v>415</v>
      </c>
      <c r="K790" s="162" t="s">
        <v>405</v>
      </c>
      <c r="L790" s="24" t="s">
        <v>880</v>
      </c>
      <c r="M790" s="83" t="s">
        <v>1485</v>
      </c>
      <c r="N790" s="25" t="s">
        <v>303</v>
      </c>
      <c r="O790" s="23" t="s">
        <v>415</v>
      </c>
    </row>
    <row r="791" spans="2:18" ht="13.5" hidden="1" outlineLevel="2" thickBot="1" x14ac:dyDescent="0.25">
      <c r="B791" s="87" t="s">
        <v>997</v>
      </c>
      <c r="C791" s="60" t="s">
        <v>1514</v>
      </c>
      <c r="D791" s="33" t="s">
        <v>0</v>
      </c>
      <c r="E791" s="468">
        <v>65</v>
      </c>
      <c r="F791" s="35">
        <v>18</v>
      </c>
      <c r="G791" s="44" t="s">
        <v>948</v>
      </c>
      <c r="H791" s="44" t="s">
        <v>949</v>
      </c>
      <c r="I791" s="44" t="s">
        <v>66</v>
      </c>
      <c r="J791" s="61" t="s">
        <v>415</v>
      </c>
      <c r="K791" s="197"/>
      <c r="L791" s="470"/>
      <c r="M791" s="471"/>
      <c r="N791" s="341"/>
      <c r="O791" s="46"/>
    </row>
    <row r="792" spans="2:18" ht="13.5" hidden="1" outlineLevel="2" thickBot="1" x14ac:dyDescent="0.25">
      <c r="B792" s="87" t="s">
        <v>997</v>
      </c>
      <c r="C792" s="60" t="s">
        <v>1514</v>
      </c>
      <c r="K792" s="180"/>
    </row>
    <row r="793" spans="2:18" ht="13.5" outlineLevel="1" collapsed="1" thickBot="1" x14ac:dyDescent="0.25">
      <c r="B793" s="87" t="s">
        <v>997</v>
      </c>
      <c r="C793" s="8" t="s">
        <v>1515</v>
      </c>
      <c r="D793" s="10" t="s">
        <v>409</v>
      </c>
      <c r="E793" s="11">
        <v>68</v>
      </c>
      <c r="F793" s="11">
        <v>18</v>
      </c>
      <c r="G793" s="569" t="s">
        <v>410</v>
      </c>
      <c r="H793" s="570"/>
      <c r="I793" s="570"/>
      <c r="J793" s="571"/>
      <c r="K793" s="604"/>
      <c r="L793" s="605"/>
      <c r="M793" s="605"/>
      <c r="N793" s="606"/>
      <c r="O793" s="63" t="s">
        <v>415</v>
      </c>
      <c r="P793" s="201"/>
      <c r="Q793" s="202"/>
    </row>
    <row r="794" spans="2:18" hidden="1" outlineLevel="2" x14ac:dyDescent="0.2">
      <c r="B794" s="87" t="s">
        <v>997</v>
      </c>
      <c r="C794" s="60" t="s">
        <v>1515</v>
      </c>
      <c r="D794" s="13" t="s">
        <v>409</v>
      </c>
      <c r="E794" s="14">
        <v>68</v>
      </c>
      <c r="F794" s="15">
        <v>18</v>
      </c>
      <c r="G794" s="20" t="s">
        <v>103</v>
      </c>
      <c r="H794" s="20" t="s">
        <v>104</v>
      </c>
      <c r="I794" s="20"/>
      <c r="J794" s="23" t="s">
        <v>414</v>
      </c>
      <c r="K794" s="203"/>
      <c r="L794" s="7"/>
      <c r="M794" s="20"/>
      <c r="N794" s="25"/>
      <c r="O794" s="259" t="s">
        <v>414</v>
      </c>
      <c r="P794" s="8"/>
      <c r="Q794" s="7"/>
    </row>
    <row r="795" spans="2:18" hidden="1" outlineLevel="2" x14ac:dyDescent="0.2">
      <c r="B795" s="87" t="s">
        <v>997</v>
      </c>
      <c r="C795" s="60" t="s">
        <v>1515</v>
      </c>
      <c r="D795" s="13" t="s">
        <v>409</v>
      </c>
      <c r="E795" s="14">
        <v>68</v>
      </c>
      <c r="F795" s="15">
        <v>18</v>
      </c>
      <c r="G795" s="20" t="s">
        <v>105</v>
      </c>
      <c r="H795" s="20" t="s">
        <v>938</v>
      </c>
      <c r="I795" s="20" t="s">
        <v>68</v>
      </c>
      <c r="J795" s="23" t="s">
        <v>414</v>
      </c>
      <c r="K795" s="204"/>
      <c r="L795" s="7"/>
      <c r="M795" s="43" t="s">
        <v>411</v>
      </c>
      <c r="N795" s="25" t="s">
        <v>68</v>
      </c>
      <c r="O795" s="260" t="s">
        <v>414</v>
      </c>
      <c r="P795" s="8"/>
      <c r="Q795" s="7"/>
    </row>
    <row r="796" spans="2:18" hidden="1" outlineLevel="2" x14ac:dyDescent="0.2">
      <c r="B796" s="87" t="s">
        <v>997</v>
      </c>
      <c r="C796" s="60" t="s">
        <v>1515</v>
      </c>
      <c r="D796" s="13" t="s">
        <v>409</v>
      </c>
      <c r="E796" s="14">
        <v>68</v>
      </c>
      <c r="F796" s="15">
        <v>18</v>
      </c>
      <c r="G796" s="20" t="s">
        <v>106</v>
      </c>
      <c r="H796" s="20" t="s">
        <v>107</v>
      </c>
      <c r="I796" s="20" t="s">
        <v>24</v>
      </c>
      <c r="J796" s="23" t="s">
        <v>415</v>
      </c>
      <c r="K796" s="162" t="s">
        <v>405</v>
      </c>
      <c r="L796" s="202" t="s">
        <v>412</v>
      </c>
      <c r="M796" s="20" t="s">
        <v>983</v>
      </c>
      <c r="N796" s="25" t="s">
        <v>149</v>
      </c>
      <c r="O796" s="260" t="s">
        <v>414</v>
      </c>
      <c r="P796" s="8"/>
      <c r="Q796" s="7"/>
    </row>
    <row r="797" spans="2:18" ht="13.5" hidden="1" outlineLevel="2" thickBot="1" x14ac:dyDescent="0.25">
      <c r="B797" s="87" t="s">
        <v>997</v>
      </c>
      <c r="C797" s="60" t="s">
        <v>1515</v>
      </c>
      <c r="D797" s="33" t="s">
        <v>409</v>
      </c>
      <c r="E797" s="34">
        <v>68</v>
      </c>
      <c r="F797" s="35">
        <v>18</v>
      </c>
      <c r="G797" s="44" t="s">
        <v>108</v>
      </c>
      <c r="H797" s="44" t="s">
        <v>939</v>
      </c>
      <c r="I797" s="44" t="s">
        <v>68</v>
      </c>
      <c r="J797" s="61" t="s">
        <v>415</v>
      </c>
      <c r="K797" s="205"/>
      <c r="L797" s="207"/>
      <c r="M797" s="62" t="s">
        <v>413</v>
      </c>
      <c r="N797" s="499" t="s">
        <v>68</v>
      </c>
      <c r="O797" s="61" t="s">
        <v>415</v>
      </c>
      <c r="P797" s="8"/>
      <c r="Q797" s="7"/>
    </row>
    <row r="798" spans="2:18" ht="13.5" hidden="1" outlineLevel="2" thickBot="1" x14ac:dyDescent="0.25">
      <c r="B798" s="87" t="s">
        <v>997</v>
      </c>
      <c r="C798" s="60" t="s">
        <v>1515</v>
      </c>
      <c r="K798" s="2"/>
      <c r="L798" s="3"/>
      <c r="N798" s="4"/>
      <c r="O798" s="3"/>
      <c r="P798" s="7"/>
      <c r="Q798" s="3"/>
      <c r="R798" s="4"/>
    </row>
    <row r="799" spans="2:18" ht="13.5" outlineLevel="1" collapsed="1" thickBot="1" x14ac:dyDescent="0.25">
      <c r="B799" s="87" t="s">
        <v>997</v>
      </c>
      <c r="C799" s="8" t="s">
        <v>1516</v>
      </c>
      <c r="D799" s="10" t="s">
        <v>286</v>
      </c>
      <c r="E799" s="11">
        <v>65</v>
      </c>
      <c r="F799" s="11">
        <v>18</v>
      </c>
      <c r="G799" s="569" t="s">
        <v>311</v>
      </c>
      <c r="H799" s="570"/>
      <c r="I799" s="570"/>
      <c r="J799" s="571"/>
      <c r="K799" s="591"/>
      <c r="L799" s="592"/>
      <c r="M799" s="592"/>
      <c r="N799" s="593"/>
      <c r="O799" s="63" t="s">
        <v>415</v>
      </c>
    </row>
    <row r="800" spans="2:18" hidden="1" outlineLevel="2" x14ac:dyDescent="0.2">
      <c r="B800" s="87" t="s">
        <v>997</v>
      </c>
      <c r="C800" s="60" t="s">
        <v>1516</v>
      </c>
      <c r="D800" s="13" t="s">
        <v>286</v>
      </c>
      <c r="E800" s="14">
        <v>65</v>
      </c>
      <c r="F800" s="15">
        <v>18</v>
      </c>
      <c r="G800" s="20" t="s">
        <v>111</v>
      </c>
      <c r="H800" s="20" t="s">
        <v>112</v>
      </c>
      <c r="I800" s="20"/>
      <c r="J800" s="23" t="s">
        <v>414</v>
      </c>
      <c r="K800" s="162"/>
      <c r="L800" s="6"/>
      <c r="M800" s="20"/>
      <c r="N800" s="25"/>
      <c r="O800" s="259" t="s">
        <v>414</v>
      </c>
    </row>
    <row r="801" spans="2:15" hidden="1" outlineLevel="2" x14ac:dyDescent="0.2">
      <c r="B801" s="87" t="s">
        <v>997</v>
      </c>
      <c r="C801" s="60" t="s">
        <v>1516</v>
      </c>
      <c r="D801" s="13" t="s">
        <v>286</v>
      </c>
      <c r="E801" s="14">
        <v>65</v>
      </c>
      <c r="F801" s="15">
        <v>18</v>
      </c>
      <c r="G801" s="20" t="s">
        <v>113</v>
      </c>
      <c r="H801" s="20" t="s">
        <v>114</v>
      </c>
      <c r="I801" s="20" t="s">
        <v>68</v>
      </c>
      <c r="J801" s="23" t="s">
        <v>414</v>
      </c>
      <c r="K801" s="162"/>
      <c r="L801" s="6"/>
      <c r="M801" s="51" t="s">
        <v>328</v>
      </c>
      <c r="N801" s="25" t="s">
        <v>68</v>
      </c>
      <c r="O801" s="260" t="s">
        <v>414</v>
      </c>
    </row>
    <row r="802" spans="2:15" hidden="1" outlineLevel="2" x14ac:dyDescent="0.2">
      <c r="B802" s="87" t="s">
        <v>997</v>
      </c>
      <c r="C802" s="60" t="s">
        <v>1516</v>
      </c>
      <c r="D802" s="13" t="s">
        <v>286</v>
      </c>
      <c r="E802" s="14">
        <v>65</v>
      </c>
      <c r="F802" s="15">
        <v>18</v>
      </c>
      <c r="G802" s="20" t="s">
        <v>115</v>
      </c>
      <c r="H802" s="20" t="s">
        <v>116</v>
      </c>
      <c r="I802" s="20" t="s">
        <v>110</v>
      </c>
      <c r="J802" s="23" t="s">
        <v>415</v>
      </c>
      <c r="K802" s="162" t="s">
        <v>405</v>
      </c>
      <c r="L802" s="24" t="s">
        <v>395</v>
      </c>
      <c r="M802" s="20" t="s">
        <v>288</v>
      </c>
      <c r="N802" s="25" t="s">
        <v>24</v>
      </c>
      <c r="O802" s="260" t="s">
        <v>414</v>
      </c>
    </row>
    <row r="803" spans="2:15" hidden="1" outlineLevel="2" x14ac:dyDescent="0.2">
      <c r="B803" s="87" t="s">
        <v>997</v>
      </c>
      <c r="C803" s="60" t="s">
        <v>1516</v>
      </c>
      <c r="D803" s="13" t="s">
        <v>286</v>
      </c>
      <c r="E803" s="14">
        <v>65</v>
      </c>
      <c r="F803" s="15">
        <v>18</v>
      </c>
      <c r="G803" s="20" t="s">
        <v>117</v>
      </c>
      <c r="H803" s="20" t="s">
        <v>118</v>
      </c>
      <c r="I803" s="20" t="s">
        <v>66</v>
      </c>
      <c r="J803" s="23" t="s">
        <v>415</v>
      </c>
      <c r="K803" s="162" t="s">
        <v>405</v>
      </c>
      <c r="L803" s="24" t="s">
        <v>396</v>
      </c>
      <c r="M803" s="83" t="s">
        <v>984</v>
      </c>
      <c r="N803" s="25" t="s">
        <v>119</v>
      </c>
      <c r="O803" s="23" t="s">
        <v>415</v>
      </c>
    </row>
    <row r="804" spans="2:15" hidden="1" outlineLevel="2" x14ac:dyDescent="0.2">
      <c r="B804" s="87" t="s">
        <v>997</v>
      </c>
      <c r="C804" s="60" t="s">
        <v>1516</v>
      </c>
      <c r="D804" s="13" t="s">
        <v>286</v>
      </c>
      <c r="E804" s="14">
        <v>65</v>
      </c>
      <c r="F804" s="15">
        <v>18</v>
      </c>
      <c r="G804" s="20" t="s">
        <v>120</v>
      </c>
      <c r="H804" s="20" t="s">
        <v>121</v>
      </c>
      <c r="I804" s="20" t="s">
        <v>24</v>
      </c>
      <c r="J804" s="23" t="s">
        <v>415</v>
      </c>
      <c r="K804" s="189"/>
      <c r="L804" s="124"/>
      <c r="M804" s="29"/>
      <c r="N804" s="26"/>
      <c r="O804" s="28"/>
    </row>
    <row r="805" spans="2:15" ht="13.5" hidden="1" outlineLevel="2" thickBot="1" x14ac:dyDescent="0.25">
      <c r="B805" s="87" t="s">
        <v>997</v>
      </c>
      <c r="C805" s="60" t="s">
        <v>1516</v>
      </c>
      <c r="D805" s="33" t="s">
        <v>286</v>
      </c>
      <c r="E805" s="468">
        <v>65</v>
      </c>
      <c r="F805" s="35">
        <v>18</v>
      </c>
      <c r="G805" s="44" t="s">
        <v>948</v>
      </c>
      <c r="H805" s="44" t="s">
        <v>949</v>
      </c>
      <c r="I805" s="44" t="s">
        <v>66</v>
      </c>
      <c r="J805" s="61" t="s">
        <v>415</v>
      </c>
      <c r="K805" s="197"/>
      <c r="L805" s="472"/>
      <c r="M805" s="72"/>
      <c r="N805" s="341"/>
      <c r="O805" s="46"/>
    </row>
    <row r="806" spans="2:15" ht="13.5" hidden="1" outlineLevel="2" thickBot="1" x14ac:dyDescent="0.25">
      <c r="B806" s="87" t="s">
        <v>997</v>
      </c>
      <c r="C806" s="60" t="s">
        <v>1516</v>
      </c>
      <c r="K806" s="180"/>
    </row>
    <row r="807" spans="2:15" ht="13.5" outlineLevel="1" collapsed="1" thickBot="1" x14ac:dyDescent="0.25">
      <c r="B807" s="87" t="s">
        <v>997</v>
      </c>
      <c r="C807" s="8" t="s">
        <v>1517</v>
      </c>
      <c r="D807" s="10" t="s">
        <v>423</v>
      </c>
      <c r="E807" s="11">
        <v>65</v>
      </c>
      <c r="F807" s="11">
        <v>18</v>
      </c>
      <c r="G807" s="569" t="s">
        <v>422</v>
      </c>
      <c r="H807" s="570"/>
      <c r="I807" s="570"/>
      <c r="J807" s="571"/>
      <c r="K807" s="591"/>
      <c r="L807" s="592"/>
      <c r="M807" s="592"/>
      <c r="N807" s="593"/>
      <c r="O807" s="63" t="s">
        <v>415</v>
      </c>
    </row>
    <row r="808" spans="2:15" hidden="1" outlineLevel="2" x14ac:dyDescent="0.2">
      <c r="B808" s="87" t="s">
        <v>997</v>
      </c>
      <c r="C808" s="60" t="s">
        <v>1517</v>
      </c>
      <c r="D808" s="13" t="s">
        <v>423</v>
      </c>
      <c r="E808" s="14">
        <v>65</v>
      </c>
      <c r="F808" s="15">
        <v>18</v>
      </c>
      <c r="G808" s="20" t="s">
        <v>111</v>
      </c>
      <c r="H808" s="20" t="s">
        <v>112</v>
      </c>
      <c r="I808" s="20"/>
      <c r="J808" s="23" t="s">
        <v>414</v>
      </c>
      <c r="K808" s="162"/>
      <c r="L808" s="6"/>
      <c r="M808" s="20"/>
      <c r="N808" s="25"/>
      <c r="O808" s="259" t="s">
        <v>414</v>
      </c>
    </row>
    <row r="809" spans="2:15" hidden="1" outlineLevel="2" x14ac:dyDescent="0.2">
      <c r="B809" s="87" t="s">
        <v>997</v>
      </c>
      <c r="C809" s="60" t="s">
        <v>1517</v>
      </c>
      <c r="D809" s="13" t="s">
        <v>423</v>
      </c>
      <c r="E809" s="14">
        <v>65</v>
      </c>
      <c r="F809" s="15">
        <v>18</v>
      </c>
      <c r="G809" s="20" t="s">
        <v>113</v>
      </c>
      <c r="H809" s="20" t="s">
        <v>114</v>
      </c>
      <c r="I809" s="20" t="s">
        <v>68</v>
      </c>
      <c r="J809" s="23" t="s">
        <v>414</v>
      </c>
      <c r="K809" s="162"/>
      <c r="L809" s="6"/>
      <c r="M809" s="43" t="s">
        <v>424</v>
      </c>
      <c r="N809" s="25" t="s">
        <v>68</v>
      </c>
      <c r="O809" s="260" t="s">
        <v>414</v>
      </c>
    </row>
    <row r="810" spans="2:15" hidden="1" outlineLevel="2" x14ac:dyDescent="0.2">
      <c r="B810" s="87" t="s">
        <v>997</v>
      </c>
      <c r="C810" s="60" t="s">
        <v>1517</v>
      </c>
      <c r="D810" s="13" t="s">
        <v>423</v>
      </c>
      <c r="E810" s="14">
        <v>65</v>
      </c>
      <c r="F810" s="15">
        <v>18</v>
      </c>
      <c r="G810" s="20" t="s">
        <v>115</v>
      </c>
      <c r="H810" s="20" t="s">
        <v>116</v>
      </c>
      <c r="I810" s="20" t="s">
        <v>110</v>
      </c>
      <c r="J810" s="23" t="s">
        <v>415</v>
      </c>
      <c r="K810" s="162" t="s">
        <v>405</v>
      </c>
      <c r="L810" s="24" t="s">
        <v>426</v>
      </c>
      <c r="M810" s="20" t="s">
        <v>1203</v>
      </c>
      <c r="N810" s="25" t="s">
        <v>425</v>
      </c>
      <c r="O810" s="260" t="s">
        <v>414</v>
      </c>
    </row>
    <row r="811" spans="2:15" hidden="1" outlineLevel="2" x14ac:dyDescent="0.2">
      <c r="B811" s="87" t="s">
        <v>997</v>
      </c>
      <c r="C811" s="60" t="s">
        <v>1517</v>
      </c>
      <c r="D811" s="13" t="s">
        <v>423</v>
      </c>
      <c r="E811" s="14">
        <v>65</v>
      </c>
      <c r="F811" s="15">
        <v>18</v>
      </c>
      <c r="G811" s="20" t="s">
        <v>117</v>
      </c>
      <c r="H811" s="20" t="s">
        <v>118</v>
      </c>
      <c r="I811" s="20" t="s">
        <v>66</v>
      </c>
      <c r="J811" s="23" t="s">
        <v>415</v>
      </c>
      <c r="K811" s="189"/>
      <c r="L811" s="124"/>
      <c r="M811" s="29"/>
      <c r="N811" s="26"/>
      <c r="O811" s="28"/>
    </row>
    <row r="812" spans="2:15" hidden="1" outlineLevel="2" x14ac:dyDescent="0.2">
      <c r="B812" s="87" t="s">
        <v>997</v>
      </c>
      <c r="C812" s="60" t="s">
        <v>1517</v>
      </c>
      <c r="D812" s="13" t="s">
        <v>423</v>
      </c>
      <c r="E812" s="14">
        <v>65</v>
      </c>
      <c r="F812" s="15">
        <v>18</v>
      </c>
      <c r="G812" s="20" t="s">
        <v>120</v>
      </c>
      <c r="H812" s="20" t="s">
        <v>121</v>
      </c>
      <c r="I812" s="20" t="s">
        <v>24</v>
      </c>
      <c r="J812" s="23" t="s">
        <v>415</v>
      </c>
      <c r="K812" s="189"/>
      <c r="L812" s="124"/>
      <c r="M812" s="29"/>
      <c r="N812" s="26"/>
      <c r="O812" s="28"/>
    </row>
    <row r="813" spans="2:15" ht="13.5" hidden="1" outlineLevel="2" thickBot="1" x14ac:dyDescent="0.25">
      <c r="B813" s="87" t="s">
        <v>997</v>
      </c>
      <c r="C813" s="60" t="s">
        <v>1517</v>
      </c>
      <c r="D813" s="33" t="s">
        <v>423</v>
      </c>
      <c r="E813" s="468">
        <v>65</v>
      </c>
      <c r="F813" s="35">
        <v>18</v>
      </c>
      <c r="G813" s="44" t="s">
        <v>948</v>
      </c>
      <c r="H813" s="44" t="s">
        <v>949</v>
      </c>
      <c r="I813" s="44" t="s">
        <v>66</v>
      </c>
      <c r="J813" s="61" t="s">
        <v>415</v>
      </c>
      <c r="K813" s="197"/>
      <c r="L813" s="472"/>
      <c r="M813" s="72"/>
      <c r="N813" s="341"/>
      <c r="O813" s="46"/>
    </row>
    <row r="814" spans="2:15" ht="13.5" hidden="1" outlineLevel="2" thickBot="1" x14ac:dyDescent="0.25">
      <c r="B814" s="87" t="s">
        <v>997</v>
      </c>
      <c r="C814" s="60" t="s">
        <v>1517</v>
      </c>
      <c r="K814" s="180"/>
    </row>
    <row r="815" spans="2:15" ht="13.5" outlineLevel="1" collapsed="1" thickBot="1" x14ac:dyDescent="0.25">
      <c r="B815" s="87" t="s">
        <v>997</v>
      </c>
      <c r="C815" s="8" t="s">
        <v>1518</v>
      </c>
      <c r="D815" s="10" t="s">
        <v>284</v>
      </c>
      <c r="E815" s="11">
        <v>65</v>
      </c>
      <c r="F815" s="11">
        <v>18</v>
      </c>
      <c r="G815" s="569" t="s">
        <v>313</v>
      </c>
      <c r="H815" s="570"/>
      <c r="I815" s="570"/>
      <c r="J815" s="571"/>
      <c r="K815" s="591"/>
      <c r="L815" s="592"/>
      <c r="M815" s="592"/>
      <c r="N815" s="593"/>
      <c r="O815" s="63" t="s">
        <v>415</v>
      </c>
    </row>
    <row r="816" spans="2:15" hidden="1" outlineLevel="2" x14ac:dyDescent="0.2">
      <c r="B816" s="87" t="s">
        <v>997</v>
      </c>
      <c r="C816" s="60" t="s">
        <v>1518</v>
      </c>
      <c r="D816" s="13" t="s">
        <v>284</v>
      </c>
      <c r="E816" s="14">
        <v>65</v>
      </c>
      <c r="F816" s="15">
        <v>18</v>
      </c>
      <c r="G816" s="20" t="s">
        <v>111</v>
      </c>
      <c r="H816" s="20" t="s">
        <v>112</v>
      </c>
      <c r="I816" s="20"/>
      <c r="J816" s="23" t="s">
        <v>414</v>
      </c>
      <c r="K816" s="162"/>
      <c r="L816" s="6"/>
      <c r="M816" s="20"/>
      <c r="N816" s="25"/>
      <c r="O816" s="259" t="s">
        <v>414</v>
      </c>
    </row>
    <row r="817" spans="2:15" hidden="1" outlineLevel="2" x14ac:dyDescent="0.2">
      <c r="B817" s="87" t="s">
        <v>997</v>
      </c>
      <c r="C817" s="60" t="s">
        <v>1518</v>
      </c>
      <c r="D817" s="13" t="s">
        <v>284</v>
      </c>
      <c r="E817" s="14">
        <v>65</v>
      </c>
      <c r="F817" s="15">
        <v>18</v>
      </c>
      <c r="G817" s="20" t="s">
        <v>113</v>
      </c>
      <c r="H817" s="20" t="s">
        <v>114</v>
      </c>
      <c r="I817" s="20" t="s">
        <v>68</v>
      </c>
      <c r="J817" s="23" t="s">
        <v>414</v>
      </c>
      <c r="K817" s="162"/>
      <c r="L817" s="6"/>
      <c r="M817" s="51" t="s">
        <v>329</v>
      </c>
      <c r="N817" s="25" t="s">
        <v>68</v>
      </c>
      <c r="O817" s="260" t="s">
        <v>414</v>
      </c>
    </row>
    <row r="818" spans="2:15" hidden="1" outlineLevel="2" x14ac:dyDescent="0.2">
      <c r="B818" s="87" t="s">
        <v>997</v>
      </c>
      <c r="C818" s="60" t="s">
        <v>1518</v>
      </c>
      <c r="D818" s="13" t="s">
        <v>284</v>
      </c>
      <c r="E818" s="14">
        <v>65</v>
      </c>
      <c r="F818" s="15">
        <v>18</v>
      </c>
      <c r="G818" s="20" t="s">
        <v>115</v>
      </c>
      <c r="H818" s="20" t="s">
        <v>116</v>
      </c>
      <c r="I818" s="20" t="s">
        <v>110</v>
      </c>
      <c r="J818" s="23" t="s">
        <v>415</v>
      </c>
      <c r="K818" s="162" t="s">
        <v>405</v>
      </c>
      <c r="L818" s="24" t="s">
        <v>397</v>
      </c>
      <c r="M818" s="20" t="s">
        <v>985</v>
      </c>
      <c r="N818" s="25" t="s">
        <v>24</v>
      </c>
      <c r="O818" s="260" t="s">
        <v>414</v>
      </c>
    </row>
    <row r="819" spans="2:15" hidden="1" outlineLevel="2" x14ac:dyDescent="0.2">
      <c r="B819" s="87" t="s">
        <v>997</v>
      </c>
      <c r="C819" s="60" t="s">
        <v>1518</v>
      </c>
      <c r="D819" s="13" t="s">
        <v>284</v>
      </c>
      <c r="E819" s="14">
        <v>65</v>
      </c>
      <c r="F819" s="15">
        <v>18</v>
      </c>
      <c r="G819" s="20" t="s">
        <v>117</v>
      </c>
      <c r="H819" s="20" t="s">
        <v>118</v>
      </c>
      <c r="I819" s="20" t="s">
        <v>66</v>
      </c>
      <c r="J819" s="23" t="s">
        <v>415</v>
      </c>
      <c r="K819" s="189"/>
      <c r="L819" s="124"/>
      <c r="M819" s="29"/>
      <c r="N819" s="26"/>
      <c r="O819" s="28"/>
    </row>
    <row r="820" spans="2:15" hidden="1" outlineLevel="2" x14ac:dyDescent="0.2">
      <c r="B820" s="87" t="s">
        <v>997</v>
      </c>
      <c r="C820" s="60" t="s">
        <v>1518</v>
      </c>
      <c r="D820" s="13" t="s">
        <v>284</v>
      </c>
      <c r="E820" s="14">
        <v>65</v>
      </c>
      <c r="F820" s="15">
        <v>18</v>
      </c>
      <c r="G820" s="20" t="s">
        <v>120</v>
      </c>
      <c r="H820" s="20" t="s">
        <v>121</v>
      </c>
      <c r="I820" s="20" t="s">
        <v>24</v>
      </c>
      <c r="J820" s="23" t="s">
        <v>415</v>
      </c>
      <c r="K820" s="189"/>
      <c r="L820" s="124"/>
      <c r="M820" s="29"/>
      <c r="N820" s="26"/>
      <c r="O820" s="28"/>
    </row>
    <row r="821" spans="2:15" ht="13.5" hidden="1" outlineLevel="2" thickBot="1" x14ac:dyDescent="0.25">
      <c r="B821" s="87" t="s">
        <v>997</v>
      </c>
      <c r="C821" s="60" t="s">
        <v>1518</v>
      </c>
      <c r="D821" s="33" t="s">
        <v>284</v>
      </c>
      <c r="E821" s="468">
        <v>65</v>
      </c>
      <c r="F821" s="35">
        <v>18</v>
      </c>
      <c r="G821" s="44" t="s">
        <v>948</v>
      </c>
      <c r="H821" s="44" t="s">
        <v>949</v>
      </c>
      <c r="I821" s="44" t="s">
        <v>66</v>
      </c>
      <c r="J821" s="61" t="s">
        <v>415</v>
      </c>
      <c r="K821" s="197"/>
      <c r="L821" s="472"/>
      <c r="M821" s="72"/>
      <c r="N821" s="341"/>
      <c r="O821" s="46"/>
    </row>
    <row r="822" spans="2:15" ht="13.5" hidden="1" outlineLevel="2" thickBot="1" x14ac:dyDescent="0.25">
      <c r="B822" s="87" t="s">
        <v>997</v>
      </c>
      <c r="C822" s="60" t="s">
        <v>1518</v>
      </c>
      <c r="K822" s="180"/>
    </row>
    <row r="823" spans="2:15" ht="13.5" outlineLevel="1" collapsed="1" thickBot="1" x14ac:dyDescent="0.25">
      <c r="B823" s="87" t="s">
        <v>997</v>
      </c>
      <c r="C823" s="8" t="s">
        <v>1519</v>
      </c>
      <c r="D823" s="10" t="s">
        <v>285</v>
      </c>
      <c r="E823" s="11">
        <v>68</v>
      </c>
      <c r="F823" s="11">
        <v>18</v>
      </c>
      <c r="G823" s="569" t="s">
        <v>337</v>
      </c>
      <c r="H823" s="570"/>
      <c r="I823" s="570"/>
      <c r="J823" s="571"/>
      <c r="K823" s="597" t="s">
        <v>1183</v>
      </c>
      <c r="L823" s="598"/>
      <c r="M823" s="598"/>
      <c r="N823" s="599"/>
      <c r="O823" s="444" t="s">
        <v>69</v>
      </c>
    </row>
    <row r="824" spans="2:15" hidden="1" outlineLevel="2" x14ac:dyDescent="0.2">
      <c r="B824" s="87" t="s">
        <v>997</v>
      </c>
      <c r="C824" s="60" t="s">
        <v>1519</v>
      </c>
      <c r="D824" s="13" t="s">
        <v>285</v>
      </c>
      <c r="E824" s="14">
        <v>68</v>
      </c>
      <c r="F824" s="15">
        <v>18</v>
      </c>
      <c r="G824" s="20" t="s">
        <v>103</v>
      </c>
      <c r="H824" s="20" t="s">
        <v>104</v>
      </c>
      <c r="I824" s="20"/>
      <c r="J824" s="23" t="s">
        <v>414</v>
      </c>
      <c r="K824" s="162"/>
      <c r="L824" s="6"/>
      <c r="M824" s="20"/>
      <c r="N824" s="25"/>
      <c r="O824" s="259" t="s">
        <v>414</v>
      </c>
    </row>
    <row r="825" spans="2:15" hidden="1" outlineLevel="2" x14ac:dyDescent="0.2">
      <c r="B825" s="87" t="s">
        <v>997</v>
      </c>
      <c r="C825" s="60" t="s">
        <v>1519</v>
      </c>
      <c r="D825" s="13" t="s">
        <v>285</v>
      </c>
      <c r="E825" s="14">
        <v>68</v>
      </c>
      <c r="F825" s="15">
        <v>18</v>
      </c>
      <c r="G825" s="20" t="s">
        <v>105</v>
      </c>
      <c r="H825" s="20" t="s">
        <v>938</v>
      </c>
      <c r="I825" s="20" t="s">
        <v>68</v>
      </c>
      <c r="J825" s="23" t="s">
        <v>414</v>
      </c>
      <c r="K825" s="162"/>
      <c r="L825" s="6"/>
      <c r="M825" s="83" t="s">
        <v>330</v>
      </c>
      <c r="N825" s="25" t="s">
        <v>68</v>
      </c>
      <c r="O825" s="260" t="s">
        <v>414</v>
      </c>
    </row>
    <row r="826" spans="2:15" hidden="1" outlineLevel="2" x14ac:dyDescent="0.2">
      <c r="B826" s="87" t="s">
        <v>997</v>
      </c>
      <c r="C826" s="60" t="s">
        <v>1519</v>
      </c>
      <c r="D826" s="13" t="s">
        <v>285</v>
      </c>
      <c r="E826" s="14">
        <v>68</v>
      </c>
      <c r="F826" s="15">
        <v>18</v>
      </c>
      <c r="G826" s="20" t="s">
        <v>106</v>
      </c>
      <c r="H826" s="20" t="s">
        <v>107</v>
      </c>
      <c r="I826" s="20" t="s">
        <v>24</v>
      </c>
      <c r="J826" s="23" t="s">
        <v>415</v>
      </c>
      <c r="K826" s="162" t="s">
        <v>405</v>
      </c>
      <c r="L826" s="24" t="s">
        <v>398</v>
      </c>
      <c r="M826" s="20" t="s">
        <v>337</v>
      </c>
      <c r="N826" s="25" t="s">
        <v>42</v>
      </c>
      <c r="O826" s="260" t="s">
        <v>414</v>
      </c>
    </row>
    <row r="827" spans="2:15" ht="13.5" hidden="1" outlineLevel="2" thickBot="1" x14ac:dyDescent="0.25">
      <c r="B827" s="87" t="s">
        <v>997</v>
      </c>
      <c r="C827" s="60" t="s">
        <v>1519</v>
      </c>
      <c r="D827" s="33" t="s">
        <v>285</v>
      </c>
      <c r="E827" s="34">
        <v>68</v>
      </c>
      <c r="F827" s="35">
        <v>18</v>
      </c>
      <c r="G827" s="44" t="s">
        <v>108</v>
      </c>
      <c r="H827" s="44" t="s">
        <v>939</v>
      </c>
      <c r="I827" s="44" t="s">
        <v>68</v>
      </c>
      <c r="J827" s="61" t="s">
        <v>415</v>
      </c>
      <c r="K827" s="165"/>
      <c r="L827" s="181"/>
      <c r="M827" s="62" t="s">
        <v>331</v>
      </c>
      <c r="N827" s="499" t="s">
        <v>68</v>
      </c>
      <c r="O827" s="262" t="s">
        <v>414</v>
      </c>
    </row>
    <row r="828" spans="2:15" outlineLevel="1" x14ac:dyDescent="0.2">
      <c r="B828" s="87" t="s">
        <v>997</v>
      </c>
      <c r="C828" s="60" t="s">
        <v>1519</v>
      </c>
      <c r="D828" s="505"/>
      <c r="E828" s="505"/>
      <c r="F828" s="505"/>
      <c r="G828" s="505"/>
      <c r="H828" s="505"/>
      <c r="I828" s="505"/>
      <c r="J828" s="505"/>
      <c r="K828" s="506"/>
      <c r="L828" s="507"/>
      <c r="M828" s="508"/>
      <c r="N828" s="508"/>
      <c r="O828" s="509"/>
    </row>
    <row r="829" spans="2:15" s="8" customFormat="1" ht="12.75" customHeight="1" x14ac:dyDescent="0.2">
      <c r="B829" s="122" t="s">
        <v>1125</v>
      </c>
      <c r="D829" s="6"/>
      <c r="E829" s="7"/>
      <c r="F829" s="7"/>
      <c r="G829" s="572" t="s">
        <v>1224</v>
      </c>
      <c r="H829" s="572"/>
      <c r="I829" s="572"/>
      <c r="J829" s="572"/>
      <c r="K829" s="169" t="s">
        <v>403</v>
      </c>
      <c r="L829" s="6"/>
      <c r="M829" s="6"/>
      <c r="N829" s="7"/>
    </row>
    <row r="830" spans="2:15" s="8" customFormat="1" ht="12.75" customHeight="1" outlineLevel="1" thickBot="1" x14ac:dyDescent="0.25">
      <c r="B830" s="87" t="s">
        <v>1125</v>
      </c>
      <c r="C830" s="39"/>
      <c r="D830" s="6"/>
      <c r="E830" s="7"/>
      <c r="F830" s="7"/>
      <c r="J830" s="7"/>
      <c r="K830" s="160"/>
      <c r="L830" s="6"/>
      <c r="N830" s="7"/>
    </row>
    <row r="831" spans="2:15" s="8" customFormat="1" ht="13.5" outlineLevel="1" collapsed="1" thickBot="1" x14ac:dyDescent="0.25">
      <c r="B831" s="87" t="s">
        <v>1125</v>
      </c>
      <c r="C831" s="8" t="s">
        <v>1126</v>
      </c>
      <c r="D831" s="10" t="s">
        <v>294</v>
      </c>
      <c r="E831" s="11">
        <v>89</v>
      </c>
      <c r="F831" s="11">
        <v>0</v>
      </c>
      <c r="G831" s="569" t="s">
        <v>1115</v>
      </c>
      <c r="H831" s="570"/>
      <c r="I831" s="570"/>
      <c r="J831" s="571"/>
      <c r="K831" s="594" t="s">
        <v>1354</v>
      </c>
      <c r="L831" s="595"/>
      <c r="M831" s="595"/>
      <c r="N831" s="596"/>
      <c r="O831" s="512" t="s">
        <v>414</v>
      </c>
    </row>
    <row r="832" spans="2:15" s="8" customFormat="1" ht="12" hidden="1" customHeight="1" outlineLevel="2" x14ac:dyDescent="0.2">
      <c r="B832" s="87" t="s">
        <v>1125</v>
      </c>
      <c r="C832" s="60" t="s">
        <v>1126</v>
      </c>
      <c r="D832" s="13" t="s">
        <v>294</v>
      </c>
      <c r="E832" s="14">
        <v>89</v>
      </c>
      <c r="F832" s="15">
        <v>0</v>
      </c>
      <c r="G832" s="20" t="s">
        <v>289</v>
      </c>
      <c r="H832" s="20" t="s">
        <v>777</v>
      </c>
      <c r="I832" s="20"/>
      <c r="J832" s="21" t="s">
        <v>414</v>
      </c>
      <c r="K832" s="172"/>
      <c r="L832" s="126"/>
      <c r="M832" s="136"/>
      <c r="N832" s="25"/>
      <c r="O832" s="259" t="s">
        <v>414</v>
      </c>
    </row>
    <row r="833" spans="2:15" s="8" customFormat="1" ht="12" hidden="1" customHeight="1" outlineLevel="2" x14ac:dyDescent="0.2">
      <c r="B833" s="87" t="s">
        <v>1125</v>
      </c>
      <c r="C833" s="60" t="s">
        <v>1126</v>
      </c>
      <c r="D833" s="13" t="s">
        <v>294</v>
      </c>
      <c r="E833" s="14">
        <v>89</v>
      </c>
      <c r="F833" s="15">
        <v>0</v>
      </c>
      <c r="G833" s="20" t="s">
        <v>290</v>
      </c>
      <c r="H833" s="20" t="s">
        <v>986</v>
      </c>
      <c r="I833" s="20" t="s">
        <v>68</v>
      </c>
      <c r="J833" s="21" t="s">
        <v>414</v>
      </c>
      <c r="K833" s="173"/>
      <c r="L833" s="129"/>
      <c r="M833" s="138" t="s">
        <v>987</v>
      </c>
      <c r="N833" s="25" t="s">
        <v>68</v>
      </c>
      <c r="O833" s="260" t="s">
        <v>414</v>
      </c>
    </row>
    <row r="834" spans="2:15" s="8" customFormat="1" ht="12" hidden="1" customHeight="1" outlineLevel="2" x14ac:dyDescent="0.2">
      <c r="B834" s="87" t="s">
        <v>1125</v>
      </c>
      <c r="C834" s="60" t="s">
        <v>1126</v>
      </c>
      <c r="D834" s="13" t="s">
        <v>294</v>
      </c>
      <c r="E834" s="14">
        <v>89</v>
      </c>
      <c r="F834" s="15">
        <v>0</v>
      </c>
      <c r="G834" s="20" t="s">
        <v>291</v>
      </c>
      <c r="H834" s="20" t="s">
        <v>292</v>
      </c>
      <c r="I834" s="20" t="s">
        <v>152</v>
      </c>
      <c r="J834" s="21" t="s">
        <v>414</v>
      </c>
      <c r="K834" s="173" t="s">
        <v>403</v>
      </c>
      <c r="L834" s="185" t="s">
        <v>401</v>
      </c>
      <c r="M834" s="143" t="s">
        <v>1116</v>
      </c>
      <c r="N834" s="25" t="s">
        <v>334</v>
      </c>
      <c r="O834" s="260" t="s">
        <v>414</v>
      </c>
    </row>
    <row r="835" spans="2:15" s="8" customFormat="1" ht="12.75" hidden="1" customHeight="1" outlineLevel="2" thickBot="1" x14ac:dyDescent="0.25">
      <c r="B835" s="87" t="s">
        <v>1125</v>
      </c>
      <c r="C835" s="60" t="s">
        <v>1126</v>
      </c>
      <c r="D835" s="33" t="s">
        <v>294</v>
      </c>
      <c r="E835" s="34">
        <v>89</v>
      </c>
      <c r="F835" s="35">
        <v>0</v>
      </c>
      <c r="G835" s="44" t="s">
        <v>293</v>
      </c>
      <c r="H835" s="44" t="s">
        <v>212</v>
      </c>
      <c r="I835" s="44" t="s">
        <v>68</v>
      </c>
      <c r="J835" s="45" t="s">
        <v>415</v>
      </c>
      <c r="K835" s="187"/>
      <c r="L835" s="188"/>
      <c r="M835" s="155"/>
      <c r="N835" s="341"/>
      <c r="O835" s="46"/>
    </row>
    <row r="836" spans="2:15" s="8" customFormat="1" ht="12.75" hidden="1" customHeight="1" outlineLevel="2" thickBot="1" x14ac:dyDescent="0.25">
      <c r="B836" s="87"/>
      <c r="C836" s="60" t="s">
        <v>1126</v>
      </c>
      <c r="D836" s="40"/>
      <c r="E836" s="531"/>
      <c r="F836" s="531"/>
      <c r="J836" s="7"/>
      <c r="K836" s="160"/>
      <c r="L836" s="6"/>
      <c r="N836" s="6"/>
      <c r="O836" s="7"/>
    </row>
    <row r="837" spans="2:15" s="8" customFormat="1" ht="13.5" outlineLevel="1" collapsed="1" thickBot="1" x14ac:dyDescent="0.25">
      <c r="B837" s="87" t="s">
        <v>1355</v>
      </c>
      <c r="C837" s="8" t="s">
        <v>1362</v>
      </c>
      <c r="D837" s="528" t="s">
        <v>1356</v>
      </c>
      <c r="E837" s="529">
        <v>89</v>
      </c>
      <c r="F837" s="529">
        <v>0</v>
      </c>
      <c r="G837" s="576" t="s">
        <v>1357</v>
      </c>
      <c r="H837" s="577"/>
      <c r="I837" s="577"/>
      <c r="J837" s="578"/>
      <c r="K837" s="591"/>
      <c r="L837" s="592"/>
      <c r="M837" s="592"/>
      <c r="N837" s="593"/>
      <c r="O837" s="530" t="s">
        <v>415</v>
      </c>
    </row>
    <row r="838" spans="2:15" s="8" customFormat="1" ht="12" hidden="1" customHeight="1" outlineLevel="2" x14ac:dyDescent="0.2">
      <c r="B838" s="87" t="s">
        <v>1355</v>
      </c>
      <c r="C838" s="60" t="s">
        <v>1362</v>
      </c>
      <c r="D838" s="13" t="s">
        <v>1356</v>
      </c>
      <c r="E838" s="14">
        <v>89</v>
      </c>
      <c r="F838" s="15">
        <v>0</v>
      </c>
      <c r="G838" s="20" t="s">
        <v>289</v>
      </c>
      <c r="H838" s="20" t="s">
        <v>1358</v>
      </c>
      <c r="I838" s="20"/>
      <c r="J838" s="21" t="s">
        <v>414</v>
      </c>
      <c r="K838" s="172"/>
      <c r="L838" s="126"/>
      <c r="M838" s="136"/>
      <c r="N838" s="20"/>
      <c r="O838" s="259" t="s">
        <v>414</v>
      </c>
    </row>
    <row r="839" spans="2:15" s="8" customFormat="1" ht="12" hidden="1" customHeight="1" outlineLevel="2" x14ac:dyDescent="0.2">
      <c r="B839" s="87" t="s">
        <v>1355</v>
      </c>
      <c r="C839" s="60" t="s">
        <v>1362</v>
      </c>
      <c r="D839" s="13" t="s">
        <v>1356</v>
      </c>
      <c r="E839" s="14">
        <v>89</v>
      </c>
      <c r="F839" s="15">
        <v>0</v>
      </c>
      <c r="G839" s="20" t="s">
        <v>290</v>
      </c>
      <c r="H839" s="20" t="s">
        <v>1359</v>
      </c>
      <c r="I839" s="20" t="s">
        <v>68</v>
      </c>
      <c r="J839" s="21" t="s">
        <v>414</v>
      </c>
      <c r="K839" s="173"/>
      <c r="L839" s="129"/>
      <c r="M839" s="138" t="s">
        <v>1360</v>
      </c>
      <c r="N839" s="20" t="s">
        <v>68</v>
      </c>
      <c r="O839" s="260" t="s">
        <v>414</v>
      </c>
    </row>
    <row r="840" spans="2:15" s="8" customFormat="1" ht="12" hidden="1" customHeight="1" outlineLevel="2" x14ac:dyDescent="0.2">
      <c r="B840" s="87" t="s">
        <v>1355</v>
      </c>
      <c r="C840" s="60" t="s">
        <v>1362</v>
      </c>
      <c r="D840" s="13" t="s">
        <v>1356</v>
      </c>
      <c r="E840" s="14">
        <v>89</v>
      </c>
      <c r="F840" s="15">
        <v>0</v>
      </c>
      <c r="G840" s="20" t="s">
        <v>291</v>
      </c>
      <c r="H840" s="20" t="s">
        <v>292</v>
      </c>
      <c r="I840" s="20" t="s">
        <v>152</v>
      </c>
      <c r="J840" s="21" t="s">
        <v>414</v>
      </c>
      <c r="K840" s="173" t="s">
        <v>403</v>
      </c>
      <c r="L840" s="127" t="s">
        <v>402</v>
      </c>
      <c r="M840" s="143" t="s">
        <v>1520</v>
      </c>
      <c r="N840" s="20" t="s">
        <v>720</v>
      </c>
      <c r="O840" s="260" t="s">
        <v>414</v>
      </c>
    </row>
    <row r="841" spans="2:15" s="8" customFormat="1" ht="12.75" hidden="1" customHeight="1" outlineLevel="2" thickBot="1" x14ac:dyDescent="0.25">
      <c r="B841" s="87" t="s">
        <v>1355</v>
      </c>
      <c r="C841" s="60" t="s">
        <v>1362</v>
      </c>
      <c r="D841" s="33" t="s">
        <v>1356</v>
      </c>
      <c r="E841" s="468">
        <v>89</v>
      </c>
      <c r="F841" s="35">
        <v>0</v>
      </c>
      <c r="G841" s="44" t="s">
        <v>293</v>
      </c>
      <c r="H841" s="44" t="s">
        <v>1361</v>
      </c>
      <c r="I841" s="44" t="s">
        <v>68</v>
      </c>
      <c r="J841" s="45" t="s">
        <v>415</v>
      </c>
      <c r="K841" s="187"/>
      <c r="L841" s="188"/>
      <c r="M841" s="155"/>
      <c r="N841" s="72"/>
      <c r="O841" s="46"/>
    </row>
    <row r="842" spans="2:15" s="8" customFormat="1" ht="12.75" customHeight="1" outlineLevel="1" x14ac:dyDescent="0.2">
      <c r="B842" s="87" t="s">
        <v>1125</v>
      </c>
      <c r="C842" s="60" t="s">
        <v>1362</v>
      </c>
      <c r="D842" s="515"/>
      <c r="E842" s="516"/>
      <c r="F842" s="516"/>
      <c r="G842" s="517"/>
      <c r="H842" s="517"/>
      <c r="I842" s="517"/>
      <c r="J842" s="516"/>
      <c r="K842" s="518"/>
      <c r="L842" s="515"/>
      <c r="M842" s="517"/>
      <c r="N842" s="516"/>
      <c r="O842" s="517"/>
    </row>
    <row r="843" spans="2:15" s="8" customFormat="1" ht="12.75" customHeight="1" x14ac:dyDescent="0.2">
      <c r="B843" s="122" t="s">
        <v>1127</v>
      </c>
      <c r="D843" s="6"/>
      <c r="E843" s="7"/>
      <c r="F843" s="7"/>
      <c r="G843" s="572" t="s">
        <v>1225</v>
      </c>
      <c r="H843" s="572"/>
      <c r="I843" s="572"/>
      <c r="J843" s="572"/>
      <c r="K843" s="169"/>
      <c r="L843" s="6"/>
      <c r="M843" s="6"/>
      <c r="N843" s="7"/>
    </row>
    <row r="844" spans="2:15" s="8" customFormat="1" ht="12.75" customHeight="1" outlineLevel="1" thickBot="1" x14ac:dyDescent="0.25">
      <c r="B844" s="87" t="s">
        <v>1127</v>
      </c>
      <c r="C844" s="39"/>
      <c r="D844" s="6"/>
      <c r="E844" s="7"/>
      <c r="F844" s="7"/>
      <c r="J844" s="7"/>
      <c r="K844" s="160"/>
      <c r="L844" s="6"/>
      <c r="N844" s="7"/>
    </row>
    <row r="845" spans="2:15" ht="13.5" outlineLevel="1" collapsed="1" thickBot="1" x14ac:dyDescent="0.25">
      <c r="B845" s="87" t="s">
        <v>1127</v>
      </c>
      <c r="C845" s="8" t="s">
        <v>1130</v>
      </c>
      <c r="D845" s="10" t="s">
        <v>222</v>
      </c>
      <c r="E845" s="11">
        <v>90</v>
      </c>
      <c r="F845" s="11">
        <v>0</v>
      </c>
      <c r="G845" s="569" t="s">
        <v>333</v>
      </c>
      <c r="H845" s="570"/>
      <c r="I845" s="570"/>
      <c r="J845" s="571"/>
      <c r="K845" s="594" t="s">
        <v>1354</v>
      </c>
      <c r="L845" s="595"/>
      <c r="M845" s="595"/>
      <c r="N845" s="596"/>
      <c r="O845" s="512" t="s">
        <v>414</v>
      </c>
    </row>
    <row r="846" spans="2:15" hidden="1" outlineLevel="2" x14ac:dyDescent="0.2">
      <c r="B846" s="87" t="s">
        <v>1127</v>
      </c>
      <c r="C846" s="60" t="s">
        <v>298</v>
      </c>
      <c r="D846" s="13" t="s">
        <v>222</v>
      </c>
      <c r="E846" s="14">
        <v>90</v>
      </c>
      <c r="F846" s="15">
        <v>0</v>
      </c>
      <c r="G846" s="20" t="str">
        <f>"0074"</f>
        <v>0074</v>
      </c>
      <c r="H846" s="20" t="s">
        <v>223</v>
      </c>
      <c r="I846" s="20" t="s">
        <v>151</v>
      </c>
      <c r="J846" s="42" t="s">
        <v>414</v>
      </c>
      <c r="K846" s="162"/>
      <c r="L846" s="6"/>
      <c r="M846" s="20" t="s">
        <v>224</v>
      </c>
      <c r="N846" s="20" t="s">
        <v>151</v>
      </c>
      <c r="O846" s="259" t="s">
        <v>414</v>
      </c>
    </row>
    <row r="847" spans="2:15" ht="13.5" hidden="1" outlineLevel="2" thickBot="1" x14ac:dyDescent="0.25">
      <c r="B847" s="87" t="s">
        <v>1127</v>
      </c>
      <c r="C847" s="60" t="s">
        <v>298</v>
      </c>
      <c r="D847" s="33" t="s">
        <v>222</v>
      </c>
      <c r="E847" s="34">
        <v>90</v>
      </c>
      <c r="F847" s="35">
        <v>0</v>
      </c>
      <c r="G847" s="85" t="str">
        <f>"0062"</f>
        <v>0062</v>
      </c>
      <c r="H847" s="85" t="s">
        <v>225</v>
      </c>
      <c r="I847" s="86" t="s">
        <v>25</v>
      </c>
      <c r="J847" s="38" t="s">
        <v>414</v>
      </c>
      <c r="K847" s="164"/>
      <c r="L847" s="179"/>
      <c r="M847" s="85" t="s">
        <v>1141</v>
      </c>
      <c r="N847" s="86" t="s">
        <v>25</v>
      </c>
      <c r="O847" s="261" t="s">
        <v>414</v>
      </c>
    </row>
    <row r="848" spans="2:15" ht="13.5" hidden="1" outlineLevel="2" thickBot="1" x14ac:dyDescent="0.25">
      <c r="B848" s="87" t="s">
        <v>1127</v>
      </c>
      <c r="C848" s="60" t="s">
        <v>298</v>
      </c>
      <c r="D848" s="47"/>
      <c r="E848" s="47"/>
      <c r="F848" s="47"/>
      <c r="G848" s="47"/>
      <c r="H848" s="47"/>
      <c r="I848" s="47"/>
      <c r="J848" s="47"/>
      <c r="K848" s="158"/>
      <c r="L848" s="158"/>
      <c r="M848" s="49"/>
      <c r="N848" s="49"/>
      <c r="O848" s="50"/>
    </row>
    <row r="849" spans="2:15" ht="13.5" outlineLevel="1" collapsed="1" thickBot="1" x14ac:dyDescent="0.25">
      <c r="B849" s="87" t="s">
        <v>1127</v>
      </c>
      <c r="C849" s="8" t="s">
        <v>1119</v>
      </c>
      <c r="D849" s="10" t="s">
        <v>1120</v>
      </c>
      <c r="E849" s="483"/>
      <c r="F849" s="11">
        <v>0</v>
      </c>
      <c r="G849" s="569" t="s">
        <v>1121</v>
      </c>
      <c r="H849" s="570"/>
      <c r="I849" s="570"/>
      <c r="J849" s="571"/>
      <c r="K849" s="594" t="s">
        <v>1354</v>
      </c>
      <c r="L849" s="595"/>
      <c r="M849" s="595"/>
      <c r="N849" s="596"/>
      <c r="O849" s="512" t="s">
        <v>414</v>
      </c>
    </row>
    <row r="850" spans="2:15" hidden="1" outlineLevel="2" x14ac:dyDescent="0.2">
      <c r="B850" s="87" t="s">
        <v>1127</v>
      </c>
      <c r="C850" s="60" t="s">
        <v>1119</v>
      </c>
      <c r="D850" s="13" t="s">
        <v>1120</v>
      </c>
      <c r="E850" s="14"/>
      <c r="F850" s="15">
        <v>0</v>
      </c>
      <c r="G850" s="20" t="str">
        <f>"0036"</f>
        <v>0036</v>
      </c>
      <c r="H850" s="20" t="s">
        <v>1123</v>
      </c>
      <c r="I850" s="20" t="s">
        <v>119</v>
      </c>
      <c r="J850" s="42" t="s">
        <v>414</v>
      </c>
      <c r="K850" s="162"/>
      <c r="L850" s="6"/>
      <c r="M850" s="20" t="s">
        <v>1122</v>
      </c>
      <c r="N850" s="20" t="s">
        <v>119</v>
      </c>
      <c r="O850" s="259" t="s">
        <v>414</v>
      </c>
    </row>
    <row r="851" spans="2:15" ht="13.5" hidden="1" outlineLevel="2" thickBot="1" x14ac:dyDescent="0.25">
      <c r="B851" s="87" t="s">
        <v>1127</v>
      </c>
      <c r="C851" s="60" t="s">
        <v>1119</v>
      </c>
      <c r="D851" s="33" t="s">
        <v>1120</v>
      </c>
      <c r="E851" s="34"/>
      <c r="F851" s="35">
        <v>0</v>
      </c>
      <c r="G851" s="85" t="str">
        <f>"0020"</f>
        <v>0020</v>
      </c>
      <c r="H851" s="85" t="s">
        <v>46</v>
      </c>
      <c r="I851" s="86" t="s">
        <v>25</v>
      </c>
      <c r="J851" s="38" t="s">
        <v>414</v>
      </c>
      <c r="K851" s="164"/>
      <c r="L851" s="179"/>
      <c r="M851" s="85" t="s">
        <v>1124</v>
      </c>
      <c r="N851" s="86" t="s">
        <v>25</v>
      </c>
      <c r="O851" s="261" t="s">
        <v>414</v>
      </c>
    </row>
    <row r="852" spans="2:15" outlineLevel="1" x14ac:dyDescent="0.2">
      <c r="B852" s="87" t="s">
        <v>1127</v>
      </c>
      <c r="C852" s="60" t="s">
        <v>1119</v>
      </c>
      <c r="D852" s="47"/>
      <c r="E852" s="47"/>
      <c r="F852" s="47"/>
      <c r="G852" s="47"/>
      <c r="H852" s="47"/>
      <c r="I852" s="47"/>
      <c r="J852" s="47"/>
      <c r="K852" s="158"/>
      <c r="L852" s="158"/>
      <c r="M852" s="49"/>
      <c r="N852" s="49"/>
      <c r="O852" s="50"/>
    </row>
  </sheetData>
  <autoFilter ref="B6:C848" xr:uid="{00000000-0009-0000-0000-000002000000}"/>
  <mergeCells count="114">
    <mergeCell ref="G769:J769"/>
    <mergeCell ref="K823:N823"/>
    <mergeCell ref="K845:N845"/>
    <mergeCell ref="K849:N849"/>
    <mergeCell ref="K262:N262"/>
    <mergeCell ref="K295:N295"/>
    <mergeCell ref="K361:N361"/>
    <mergeCell ref="K369:N369"/>
    <mergeCell ref="K375:N375"/>
    <mergeCell ref="K431:N431"/>
    <mergeCell ref="K474:N474"/>
    <mergeCell ref="K504:N504"/>
    <mergeCell ref="K519:N519"/>
    <mergeCell ref="K534:N534"/>
    <mergeCell ref="K549:N549"/>
    <mergeCell ref="K564:N564"/>
    <mergeCell ref="K579:N579"/>
    <mergeCell ref="K594:N594"/>
    <mergeCell ref="K815:N815"/>
    <mergeCell ref="K837:N837"/>
    <mergeCell ref="K785:N785"/>
    <mergeCell ref="K831:N831"/>
    <mergeCell ref="K793:N793"/>
    <mergeCell ref="K799:N799"/>
    <mergeCell ref="K807:N807"/>
    <mergeCell ref="K459:N459"/>
    <mergeCell ref="K654:N654"/>
    <mergeCell ref="K660:N660"/>
    <mergeCell ref="K777:N777"/>
    <mergeCell ref="K609:N609"/>
    <mergeCell ref="K624:N624"/>
    <mergeCell ref="K639:N639"/>
    <mergeCell ref="K489:N489"/>
    <mergeCell ref="K753:N753"/>
    <mergeCell ref="K669:N669"/>
    <mergeCell ref="K687:N687"/>
    <mergeCell ref="K720:N720"/>
    <mergeCell ref="K403:N403"/>
    <mergeCell ref="K9:N9"/>
    <mergeCell ref="K34:N34"/>
    <mergeCell ref="K66:N66"/>
    <mergeCell ref="K79:N79"/>
    <mergeCell ref="K85:N85"/>
    <mergeCell ref="K130:N130"/>
    <mergeCell ref="K163:N163"/>
    <mergeCell ref="K196:N196"/>
    <mergeCell ref="K382:N382"/>
    <mergeCell ref="K389:N389"/>
    <mergeCell ref="K4:O4"/>
    <mergeCell ref="D3:J3"/>
    <mergeCell ref="D2:J2"/>
    <mergeCell ref="G7:J7"/>
    <mergeCell ref="G369:J369"/>
    <mergeCell ref="G262:J262"/>
    <mergeCell ref="G295:J295"/>
    <mergeCell ref="G375:J375"/>
    <mergeCell ref="D4:J4"/>
    <mergeCell ref="G229:J229"/>
    <mergeCell ref="G328:J328"/>
    <mergeCell ref="G361:J361"/>
    <mergeCell ref="G79:J79"/>
    <mergeCell ref="G85:J85"/>
    <mergeCell ref="K100:N100"/>
    <mergeCell ref="K115:N115"/>
    <mergeCell ref="K229:N229"/>
    <mergeCell ref="K328:N328"/>
    <mergeCell ref="B5:C5"/>
    <mergeCell ref="G9:J9"/>
    <mergeCell ref="G34:J34"/>
    <mergeCell ref="G66:J66"/>
    <mergeCell ref="G64:J64"/>
    <mergeCell ref="G100:J100"/>
    <mergeCell ref="G115:J115"/>
    <mergeCell ref="G130:J130"/>
    <mergeCell ref="G831:J831"/>
    <mergeCell ref="G777:J777"/>
    <mergeCell ref="G785:J785"/>
    <mergeCell ref="G793:J793"/>
    <mergeCell ref="G799:J799"/>
    <mergeCell ref="G807:J807"/>
    <mergeCell ref="G403:J403"/>
    <mergeCell ref="G196:J196"/>
    <mergeCell ref="G815:J815"/>
    <mergeCell ref="G823:J823"/>
    <mergeCell ref="G829:J829"/>
    <mergeCell ref="G753:J753"/>
    <mergeCell ref="G669:J669"/>
    <mergeCell ref="G579:J579"/>
    <mergeCell ref="G594:J594"/>
    <mergeCell ref="G489:J489"/>
    <mergeCell ref="G849:J849"/>
    <mergeCell ref="G843:J843"/>
    <mergeCell ref="G845:J845"/>
    <mergeCell ref="G163:J163"/>
    <mergeCell ref="G431:J431"/>
    <mergeCell ref="G660:J660"/>
    <mergeCell ref="G624:J624"/>
    <mergeCell ref="G639:J639"/>
    <mergeCell ref="G474:J474"/>
    <mergeCell ref="G564:J564"/>
    <mergeCell ref="G609:J609"/>
    <mergeCell ref="G654:J654"/>
    <mergeCell ref="G380:J380"/>
    <mergeCell ref="G382:J382"/>
    <mergeCell ref="G387:J387"/>
    <mergeCell ref="G389:J389"/>
    <mergeCell ref="G720:J720"/>
    <mergeCell ref="G837:J837"/>
    <mergeCell ref="G687:J687"/>
    <mergeCell ref="G459:J459"/>
    <mergeCell ref="G504:J504"/>
    <mergeCell ref="G519:J519"/>
    <mergeCell ref="G534:J534"/>
    <mergeCell ref="G549:J549"/>
  </mergeCells>
  <phoneticPr fontId="2" type="noConversion"/>
  <pageMargins left="0.39370078740157483" right="0.39370078740157483" top="0.59055118110236227" bottom="0.59055118110236227" header="0.59055118110236227" footer="0.39370078740157483"/>
  <pageSetup paperSize="9" scale="85" orientation="landscape" horizontalDpi="360" verticalDpi="360" r:id="rId1"/>
  <headerFooter alignWithMargins="0">
    <oddHeader>&amp;C&amp;G&amp;R&amp;F
&amp;P/&amp;N</oddHeader>
  </headerFooter>
  <rowBreaks count="9" manualBreakCount="9">
    <brk id="99" min="3" max="14" man="1"/>
    <brk id="129" min="3" max="14" man="1"/>
    <brk id="379" min="3" max="14" man="1"/>
    <brk id="386" min="3" max="14" man="1"/>
    <brk id="402" min="3" max="14" man="1"/>
    <brk id="653" min="3" max="14" man="1"/>
    <brk id="784" min="3" max="14" man="1"/>
    <brk id="814" min="3" max="14" man="1"/>
    <brk id="828" min="3" max="1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M46"/>
  <sheetViews>
    <sheetView showGridLines="0" zoomScaleNormal="100" workbookViewId="0">
      <pane ySplit="3" topLeftCell="A4" activePane="bottomLeft" state="frozenSplit"/>
      <selection pane="bottomLeft" activeCell="A3" sqref="A3"/>
    </sheetView>
  </sheetViews>
  <sheetFormatPr baseColWidth="10" defaultColWidth="9.85546875" defaultRowHeight="12" x14ac:dyDescent="0.2"/>
  <cols>
    <col min="1" max="1" width="2.7109375" style="88" customWidth="1"/>
    <col min="2" max="3" width="3.28515625" style="88" customWidth="1"/>
    <col min="4" max="4" width="1" style="88" customWidth="1"/>
    <col min="5" max="6" width="3.28515625" style="88" customWidth="1"/>
    <col min="7" max="7" width="1" style="88" customWidth="1"/>
    <col min="8" max="9" width="3.28515625" style="88" customWidth="1"/>
    <col min="10" max="10" width="1" style="88" customWidth="1"/>
    <col min="11" max="12" width="3.28515625" style="88" customWidth="1"/>
    <col min="13" max="13" width="1" style="88" customWidth="1"/>
    <col min="14" max="15" width="3.28515625" style="88" customWidth="1"/>
    <col min="16" max="16" width="1" style="88" customWidth="1"/>
    <col min="17" max="18" width="3.28515625" style="88" customWidth="1"/>
    <col min="19" max="19" width="1" style="88" customWidth="1"/>
    <col min="20" max="21" width="3.28515625" style="88" customWidth="1"/>
    <col min="22" max="22" width="1" style="88" customWidth="1"/>
    <col min="23" max="24" width="3.28515625" style="88" customWidth="1"/>
    <col min="25" max="25" width="1" style="88" customWidth="1"/>
    <col min="26" max="27" width="3.28515625" style="88" customWidth="1"/>
    <col min="28" max="28" width="1" style="88" customWidth="1"/>
    <col min="29" max="30" width="3.28515625" style="88" customWidth="1"/>
    <col min="31" max="31" width="1" style="88" customWidth="1"/>
    <col min="32" max="33" width="3.28515625" style="88" customWidth="1"/>
    <col min="34" max="34" width="1" style="88" customWidth="1"/>
    <col min="35" max="36" width="3.28515625" style="88" customWidth="1"/>
    <col min="37" max="37" width="1" style="88" customWidth="1"/>
    <col min="38" max="39" width="3.28515625" style="88" customWidth="1"/>
    <col min="40" max="40" width="1" style="88" customWidth="1"/>
    <col min="41" max="42" width="3.28515625" style="88" customWidth="1"/>
    <col min="43" max="43" width="1" style="88" customWidth="1"/>
    <col min="44" max="45" width="3.28515625" style="88" customWidth="1"/>
    <col min="46" max="46" width="1" style="88" customWidth="1"/>
    <col min="47" max="48" width="3.28515625" style="88" customWidth="1"/>
    <col min="49" max="49" width="1" style="88" customWidth="1"/>
    <col min="50" max="51" width="3.28515625" style="88" customWidth="1"/>
    <col min="52" max="52" width="1" style="88" customWidth="1"/>
    <col min="53" max="54" width="3.28515625" style="88" customWidth="1"/>
    <col min="55" max="55" width="1" style="88" customWidth="1"/>
    <col min="56" max="57" width="3.28515625" style="88" customWidth="1"/>
    <col min="58" max="58" width="1" style="88" customWidth="1"/>
    <col min="59" max="60" width="3.28515625" style="88" customWidth="1"/>
    <col min="61" max="61" width="1" style="88" customWidth="1"/>
    <col min="62" max="63" width="3.28515625" style="88" customWidth="1"/>
    <col min="64" max="64" width="1" style="88" customWidth="1"/>
    <col min="65" max="66" width="3.28515625" style="88" customWidth="1"/>
    <col min="67" max="67" width="1" style="88" customWidth="1"/>
    <col min="68" max="69" width="3.28515625" style="88" customWidth="1"/>
    <col min="70" max="70" width="1" style="88" customWidth="1"/>
    <col min="71" max="72" width="3.28515625" style="88" customWidth="1"/>
    <col min="73" max="73" width="1" style="88" customWidth="1"/>
    <col min="74" max="75" width="3.28515625" style="88" customWidth="1"/>
    <col min="76" max="76" width="1" style="88" customWidth="1"/>
    <col min="77" max="78" width="3.28515625" style="88" customWidth="1"/>
    <col min="79" max="79" width="1" style="88" customWidth="1"/>
    <col min="80" max="81" width="3.28515625" style="88" customWidth="1"/>
    <col min="82" max="82" width="1" style="88" customWidth="1"/>
    <col min="83" max="84" width="3.28515625" style="88" customWidth="1"/>
    <col min="85" max="85" width="1" style="88" customWidth="1"/>
    <col min="86" max="87" width="3.28515625" style="88" customWidth="1"/>
    <col min="88" max="88" width="1" style="88" customWidth="1"/>
    <col min="89" max="90" width="3.28515625" style="88" customWidth="1"/>
    <col min="91" max="91" width="1" style="88" customWidth="1"/>
    <col min="92" max="93" width="3.28515625" style="88" customWidth="1"/>
    <col min="94" max="94" width="1" style="88" customWidth="1"/>
    <col min="95" max="96" width="3.28515625" style="88" customWidth="1"/>
    <col min="97" max="97" width="1" style="88" customWidth="1"/>
    <col min="98" max="99" width="3.28515625" style="88" customWidth="1"/>
    <col min="100" max="100" width="1" style="88" customWidth="1"/>
    <col min="101" max="102" width="3.28515625" style="88" customWidth="1"/>
    <col min="103" max="103" width="1" style="88" customWidth="1"/>
    <col min="104" max="105" width="3.28515625" style="88" customWidth="1"/>
    <col min="106" max="106" width="1" style="88" customWidth="1"/>
    <col min="107" max="108" width="3.28515625" style="88" customWidth="1"/>
    <col min="109" max="109" width="1" style="88" customWidth="1"/>
    <col min="110" max="111" width="3.28515625" style="88" customWidth="1"/>
    <col min="112" max="112" width="1" style="88" customWidth="1"/>
    <col min="113" max="114" width="3.28515625" style="88" customWidth="1"/>
    <col min="115" max="115" width="1" style="88" customWidth="1"/>
    <col min="116" max="117" width="3.28515625" style="88" customWidth="1"/>
    <col min="118" max="118" width="1" style="88" customWidth="1"/>
    <col min="119" max="120" width="3.28515625" style="88" customWidth="1"/>
    <col min="121" max="121" width="1" style="88" customWidth="1"/>
    <col min="122" max="123" width="3.28515625" style="88" customWidth="1"/>
    <col min="124" max="124" width="1" style="88" customWidth="1"/>
    <col min="125" max="126" width="3.28515625" style="88" customWidth="1"/>
    <col min="127" max="127" width="1" style="88" customWidth="1"/>
    <col min="128" max="129" width="3.28515625" style="88" customWidth="1"/>
    <col min="130" max="130" width="1" style="88" customWidth="1"/>
    <col min="131" max="132" width="3.28515625" style="88" customWidth="1"/>
    <col min="133" max="133" width="1" style="88" customWidth="1"/>
    <col min="134" max="135" width="3.28515625" style="88" customWidth="1"/>
    <col min="136" max="136" width="1" style="88" customWidth="1"/>
    <col min="137" max="138" width="3.28515625" style="88" customWidth="1"/>
    <col min="139" max="139" width="1" style="88" customWidth="1"/>
    <col min="140" max="141" width="3.28515625" style="88" customWidth="1"/>
    <col min="142" max="142" width="1" style="88" customWidth="1"/>
    <col min="143" max="144" width="3.28515625" style="88" customWidth="1"/>
    <col min="145" max="145" width="1" style="88" customWidth="1"/>
    <col min="146" max="147" width="3.28515625" style="88" customWidth="1"/>
    <col min="148" max="148" width="1" style="88" customWidth="1"/>
    <col min="149" max="150" width="3.28515625" style="88" customWidth="1"/>
    <col min="151" max="151" width="1" style="88" customWidth="1"/>
    <col min="152" max="153" width="3.28515625" style="88" customWidth="1"/>
    <col min="154" max="154" width="1" style="88" customWidth="1"/>
    <col min="155" max="156" width="3.28515625" style="88" customWidth="1"/>
    <col min="157" max="157" width="1" style="88" customWidth="1"/>
    <col min="158" max="159" width="3.28515625" style="88" customWidth="1"/>
    <col min="160" max="160" width="1" style="88" customWidth="1"/>
    <col min="161" max="162" width="3.28515625" style="88" customWidth="1"/>
    <col min="163" max="163" width="1" style="88" customWidth="1"/>
    <col min="164" max="165" width="3.28515625" style="88" customWidth="1"/>
    <col min="166" max="166" width="1" style="88" customWidth="1"/>
    <col min="167" max="168" width="3.28515625" style="88" customWidth="1"/>
    <col min="169" max="169" width="1" style="88" customWidth="1"/>
    <col min="170" max="171" width="3.28515625" style="88" customWidth="1"/>
    <col min="172" max="172" width="1" style="88" customWidth="1"/>
    <col min="173" max="174" width="3.28515625" style="88" customWidth="1"/>
    <col min="175" max="175" width="1" style="88" customWidth="1"/>
    <col min="176" max="177" width="3.28515625" style="88" customWidth="1"/>
    <col min="178" max="178" width="1" style="88" customWidth="1"/>
    <col min="179" max="180" width="3.28515625" style="88" customWidth="1"/>
    <col min="181" max="181" width="1" style="88" customWidth="1"/>
    <col min="182" max="183" width="3.28515625" style="88" customWidth="1"/>
    <col min="184" max="184" width="1" style="88" customWidth="1"/>
    <col min="185" max="186" width="3.28515625" style="88" customWidth="1"/>
    <col min="187" max="187" width="1" style="88" customWidth="1"/>
    <col min="188" max="189" width="3.28515625" style="88" customWidth="1"/>
    <col min="190" max="190" width="1" style="88" customWidth="1"/>
    <col min="191" max="192" width="3.28515625" style="88" customWidth="1"/>
    <col min="193" max="193" width="1" style="88" customWidth="1"/>
    <col min="194" max="195" width="3.28515625" style="88" customWidth="1"/>
    <col min="196" max="196" width="1" style="88" customWidth="1"/>
    <col min="197" max="198" width="3.28515625" style="88" customWidth="1"/>
    <col min="199" max="199" width="1.5703125" style="88" customWidth="1"/>
    <col min="200" max="201" width="3.28515625" style="88" customWidth="1"/>
    <col min="202" max="202" width="1.5703125" style="88" customWidth="1"/>
    <col min="203" max="204" width="3.28515625" style="88" customWidth="1"/>
    <col min="205" max="205" width="1.5703125" style="88" customWidth="1"/>
    <col min="206" max="346" width="9.85546875" style="88"/>
    <col min="347" max="347" width="1.5703125" style="88" customWidth="1"/>
    <col min="348" max="349" width="3.28515625" style="88" customWidth="1"/>
    <col min="350" max="350" width="1" style="88" customWidth="1"/>
    <col min="351" max="352" width="3.28515625" style="88" customWidth="1"/>
    <col min="353" max="353" width="1" style="88" customWidth="1"/>
    <col min="354" max="355" width="3.28515625" style="88" customWidth="1"/>
    <col min="356" max="356" width="1" style="88" customWidth="1"/>
    <col min="357" max="358" width="3.28515625" style="88" customWidth="1"/>
    <col min="359" max="359" width="1" style="88" customWidth="1"/>
    <col min="360" max="361" width="3.28515625" style="88" customWidth="1"/>
    <col min="362" max="362" width="1" style="88" customWidth="1"/>
    <col min="363" max="364" width="3.28515625" style="88" customWidth="1"/>
    <col min="365" max="365" width="1" style="88" customWidth="1"/>
    <col min="366" max="367" width="3.28515625" style="88" customWidth="1"/>
    <col min="368" max="368" width="1" style="88" customWidth="1"/>
    <col min="369" max="370" width="3.28515625" style="88" customWidth="1"/>
    <col min="371" max="371" width="1" style="88" customWidth="1"/>
    <col min="372" max="373" width="3.28515625" style="88" customWidth="1"/>
    <col min="374" max="374" width="1" style="88" customWidth="1"/>
    <col min="375" max="376" width="3.28515625" style="88" customWidth="1"/>
    <col min="377" max="377" width="1" style="88" customWidth="1"/>
    <col min="378" max="379" width="3.28515625" style="88" customWidth="1"/>
    <col min="380" max="380" width="1" style="88" customWidth="1"/>
    <col min="381" max="382" width="3.28515625" style="88" customWidth="1"/>
    <col min="383" max="383" width="1" style="88" customWidth="1"/>
    <col min="384" max="385" width="3.28515625" style="88" customWidth="1"/>
    <col min="386" max="386" width="1" style="88" customWidth="1"/>
    <col min="387" max="388" width="3.28515625" style="88" customWidth="1"/>
    <col min="389" max="389" width="1" style="88" customWidth="1"/>
    <col min="390" max="391" width="3.28515625" style="88" customWidth="1"/>
    <col min="392" max="392" width="1" style="88" customWidth="1"/>
    <col min="393" max="394" width="3.28515625" style="88" customWidth="1"/>
    <col min="395" max="395" width="1" style="88" customWidth="1"/>
    <col min="396" max="397" width="3.28515625" style="88" customWidth="1"/>
    <col min="398" max="398" width="1" style="88" customWidth="1"/>
    <col min="399" max="400" width="3.28515625" style="88" customWidth="1"/>
    <col min="401" max="401" width="1" style="88" customWidth="1"/>
    <col min="402" max="403" width="3.28515625" style="88" customWidth="1"/>
    <col min="404" max="404" width="1" style="88" customWidth="1"/>
    <col min="405" max="406" width="3.28515625" style="88" customWidth="1"/>
    <col min="407" max="407" width="1" style="88" customWidth="1"/>
    <col min="408" max="409" width="3.28515625" style="88" customWidth="1"/>
    <col min="410" max="410" width="1" style="88" customWidth="1"/>
    <col min="411" max="412" width="3.28515625" style="88" customWidth="1"/>
    <col min="413" max="413" width="1" style="88" customWidth="1"/>
    <col min="414" max="415" width="3.28515625" style="88" customWidth="1"/>
    <col min="416" max="416" width="1" style="88" customWidth="1"/>
    <col min="417" max="418" width="3.28515625" style="88" customWidth="1"/>
    <col min="419" max="419" width="1" style="88" customWidth="1"/>
    <col min="420" max="421" width="3.28515625" style="88" customWidth="1"/>
    <col min="422" max="422" width="1" style="88" customWidth="1"/>
    <col min="423" max="424" width="3.28515625" style="88" customWidth="1"/>
    <col min="425" max="425" width="1" style="88" customWidth="1"/>
    <col min="426" max="427" width="3.28515625" style="88" customWidth="1"/>
    <col min="428" max="428" width="1" style="88" customWidth="1"/>
    <col min="429" max="430" width="3.28515625" style="88" customWidth="1"/>
    <col min="431" max="431" width="1" style="88" customWidth="1"/>
    <col min="432" max="433" width="3.28515625" style="88" customWidth="1"/>
    <col min="434" max="434" width="1" style="88" customWidth="1"/>
    <col min="435" max="436" width="3.28515625" style="88" customWidth="1"/>
    <col min="437" max="437" width="1" style="88" customWidth="1"/>
    <col min="438" max="439" width="3.28515625" style="88" customWidth="1"/>
    <col min="440" max="440" width="1" style="88" customWidth="1"/>
    <col min="441" max="442" width="3.28515625" style="88" customWidth="1"/>
    <col min="443" max="443" width="1" style="88" customWidth="1"/>
    <col min="444" max="445" width="3.28515625" style="88" customWidth="1"/>
    <col min="446" max="446" width="1" style="88" customWidth="1"/>
    <col min="447" max="448" width="3.28515625" style="88" customWidth="1"/>
    <col min="449" max="449" width="1" style="88" customWidth="1"/>
    <col min="450" max="451" width="3.28515625" style="88" customWidth="1"/>
    <col min="452" max="452" width="1" style="88" customWidth="1"/>
    <col min="453" max="454" width="3.28515625" style="88" customWidth="1"/>
    <col min="455" max="455" width="1.5703125" style="88" customWidth="1"/>
    <col min="456" max="457" width="3.28515625" style="88" customWidth="1"/>
    <col min="458" max="458" width="1.5703125" style="88" customWidth="1"/>
    <col min="459" max="460" width="3.28515625" style="88" customWidth="1"/>
    <col min="461" max="461" width="1.5703125" style="88" customWidth="1"/>
    <col min="462" max="602" width="9.85546875" style="88"/>
    <col min="603" max="603" width="1.5703125" style="88" customWidth="1"/>
    <col min="604" max="605" width="3.28515625" style="88" customWidth="1"/>
    <col min="606" max="606" width="1" style="88" customWidth="1"/>
    <col min="607" max="608" width="3.28515625" style="88" customWidth="1"/>
    <col min="609" max="609" width="1" style="88" customWidth="1"/>
    <col min="610" max="611" width="3.28515625" style="88" customWidth="1"/>
    <col min="612" max="612" width="1" style="88" customWidth="1"/>
    <col min="613" max="614" width="3.28515625" style="88" customWidth="1"/>
    <col min="615" max="615" width="1" style="88" customWidth="1"/>
    <col min="616" max="617" width="3.28515625" style="88" customWidth="1"/>
    <col min="618" max="618" width="1" style="88" customWidth="1"/>
    <col min="619" max="620" width="3.28515625" style="88" customWidth="1"/>
    <col min="621" max="621" width="1" style="88" customWidth="1"/>
    <col min="622" max="623" width="3.28515625" style="88" customWidth="1"/>
    <col min="624" max="624" width="1" style="88" customWidth="1"/>
    <col min="625" max="626" width="3.28515625" style="88" customWidth="1"/>
    <col min="627" max="627" width="1" style="88" customWidth="1"/>
    <col min="628" max="629" width="3.28515625" style="88" customWidth="1"/>
    <col min="630" max="630" width="1" style="88" customWidth="1"/>
    <col min="631" max="632" width="3.28515625" style="88" customWidth="1"/>
    <col min="633" max="633" width="1" style="88" customWidth="1"/>
    <col min="634" max="635" width="3.28515625" style="88" customWidth="1"/>
    <col min="636" max="636" width="1" style="88" customWidth="1"/>
    <col min="637" max="638" width="3.28515625" style="88" customWidth="1"/>
    <col min="639" max="639" width="1" style="88" customWidth="1"/>
    <col min="640" max="641" width="3.28515625" style="88" customWidth="1"/>
    <col min="642" max="642" width="1" style="88" customWidth="1"/>
    <col min="643" max="644" width="3.28515625" style="88" customWidth="1"/>
    <col min="645" max="645" width="1" style="88" customWidth="1"/>
    <col min="646" max="647" width="3.28515625" style="88" customWidth="1"/>
    <col min="648" max="648" width="1" style="88" customWidth="1"/>
    <col min="649" max="650" width="3.28515625" style="88" customWidth="1"/>
    <col min="651" max="651" width="1" style="88" customWidth="1"/>
    <col min="652" max="653" width="3.28515625" style="88" customWidth="1"/>
    <col min="654" max="654" width="1" style="88" customWidth="1"/>
    <col min="655" max="656" width="3.28515625" style="88" customWidth="1"/>
    <col min="657" max="657" width="1" style="88" customWidth="1"/>
    <col min="658" max="659" width="3.28515625" style="88" customWidth="1"/>
    <col min="660" max="660" width="1" style="88" customWidth="1"/>
    <col min="661" max="662" width="3.28515625" style="88" customWidth="1"/>
    <col min="663" max="663" width="1" style="88" customWidth="1"/>
    <col min="664" max="665" width="3.28515625" style="88" customWidth="1"/>
    <col min="666" max="666" width="1" style="88" customWidth="1"/>
    <col min="667" max="668" width="3.28515625" style="88" customWidth="1"/>
    <col min="669" max="669" width="1" style="88" customWidth="1"/>
    <col min="670" max="671" width="3.28515625" style="88" customWidth="1"/>
    <col min="672" max="672" width="1" style="88" customWidth="1"/>
    <col min="673" max="674" width="3.28515625" style="88" customWidth="1"/>
    <col min="675" max="675" width="1" style="88" customWidth="1"/>
    <col min="676" max="677" width="3.28515625" style="88" customWidth="1"/>
    <col min="678" max="678" width="1" style="88" customWidth="1"/>
    <col min="679" max="680" width="3.28515625" style="88" customWidth="1"/>
    <col min="681" max="681" width="1" style="88" customWidth="1"/>
    <col min="682" max="683" width="3.28515625" style="88" customWidth="1"/>
    <col min="684" max="684" width="1" style="88" customWidth="1"/>
    <col min="685" max="686" width="3.28515625" style="88" customWidth="1"/>
    <col min="687" max="687" width="1" style="88" customWidth="1"/>
    <col min="688" max="689" width="3.28515625" style="88" customWidth="1"/>
    <col min="690" max="690" width="1" style="88" customWidth="1"/>
    <col min="691" max="692" width="3.28515625" style="88" customWidth="1"/>
    <col min="693" max="693" width="1" style="88" customWidth="1"/>
    <col min="694" max="695" width="3.28515625" style="88" customWidth="1"/>
    <col min="696" max="696" width="1" style="88" customWidth="1"/>
    <col min="697" max="698" width="3.28515625" style="88" customWidth="1"/>
    <col min="699" max="699" width="1" style="88" customWidth="1"/>
    <col min="700" max="701" width="3.28515625" style="88" customWidth="1"/>
    <col min="702" max="702" width="1" style="88" customWidth="1"/>
    <col min="703" max="704" width="3.28515625" style="88" customWidth="1"/>
    <col min="705" max="705" width="1" style="88" customWidth="1"/>
    <col min="706" max="707" width="3.28515625" style="88" customWidth="1"/>
    <col min="708" max="708" width="1" style="88" customWidth="1"/>
    <col min="709" max="710" width="3.28515625" style="88" customWidth="1"/>
    <col min="711" max="711" width="1.5703125" style="88" customWidth="1"/>
    <col min="712" max="713" width="3.28515625" style="88" customWidth="1"/>
    <col min="714" max="714" width="1.5703125" style="88" customWidth="1"/>
    <col min="715" max="716" width="3.28515625" style="88" customWidth="1"/>
    <col min="717" max="717" width="1.5703125" style="88" customWidth="1"/>
    <col min="718" max="858" width="9.85546875" style="88"/>
    <col min="859" max="859" width="1.5703125" style="88" customWidth="1"/>
    <col min="860" max="861" width="3.28515625" style="88" customWidth="1"/>
    <col min="862" max="862" width="1" style="88" customWidth="1"/>
    <col min="863" max="864" width="3.28515625" style="88" customWidth="1"/>
    <col min="865" max="865" width="1" style="88" customWidth="1"/>
    <col min="866" max="867" width="3.28515625" style="88" customWidth="1"/>
    <col min="868" max="868" width="1" style="88" customWidth="1"/>
    <col min="869" max="870" width="3.28515625" style="88" customWidth="1"/>
    <col min="871" max="871" width="1" style="88" customWidth="1"/>
    <col min="872" max="873" width="3.28515625" style="88" customWidth="1"/>
    <col min="874" max="874" width="1" style="88" customWidth="1"/>
    <col min="875" max="876" width="3.28515625" style="88" customWidth="1"/>
    <col min="877" max="877" width="1" style="88" customWidth="1"/>
    <col min="878" max="879" width="3.28515625" style="88" customWidth="1"/>
    <col min="880" max="880" width="1" style="88" customWidth="1"/>
    <col min="881" max="882" width="3.28515625" style="88" customWidth="1"/>
    <col min="883" max="883" width="1" style="88" customWidth="1"/>
    <col min="884" max="885" width="3.28515625" style="88" customWidth="1"/>
    <col min="886" max="886" width="1" style="88" customWidth="1"/>
    <col min="887" max="888" width="3.28515625" style="88" customWidth="1"/>
    <col min="889" max="889" width="1" style="88" customWidth="1"/>
    <col min="890" max="891" width="3.28515625" style="88" customWidth="1"/>
    <col min="892" max="892" width="1" style="88" customWidth="1"/>
    <col min="893" max="894" width="3.28515625" style="88" customWidth="1"/>
    <col min="895" max="895" width="1" style="88" customWidth="1"/>
    <col min="896" max="897" width="3.28515625" style="88" customWidth="1"/>
    <col min="898" max="898" width="1" style="88" customWidth="1"/>
    <col min="899" max="900" width="3.28515625" style="88" customWidth="1"/>
    <col min="901" max="901" width="1" style="88" customWidth="1"/>
    <col min="902" max="903" width="3.28515625" style="88" customWidth="1"/>
    <col min="904" max="904" width="1" style="88" customWidth="1"/>
    <col min="905" max="906" width="3.28515625" style="88" customWidth="1"/>
    <col min="907" max="907" width="1" style="88" customWidth="1"/>
    <col min="908" max="909" width="3.28515625" style="88" customWidth="1"/>
    <col min="910" max="910" width="1" style="88" customWidth="1"/>
    <col min="911" max="912" width="3.28515625" style="88" customWidth="1"/>
    <col min="913" max="913" width="1" style="88" customWidth="1"/>
    <col min="914" max="915" width="3.28515625" style="88" customWidth="1"/>
    <col min="916" max="916" width="1" style="88" customWidth="1"/>
    <col min="917" max="918" width="3.28515625" style="88" customWidth="1"/>
    <col min="919" max="919" width="1" style="88" customWidth="1"/>
    <col min="920" max="921" width="3.28515625" style="88" customWidth="1"/>
    <col min="922" max="922" width="1" style="88" customWidth="1"/>
    <col min="923" max="924" width="3.28515625" style="88" customWidth="1"/>
    <col min="925" max="925" width="1" style="88" customWidth="1"/>
    <col min="926" max="927" width="3.28515625" style="88" customWidth="1"/>
    <col min="928" max="928" width="1" style="88" customWidth="1"/>
    <col min="929" max="930" width="3.28515625" style="88" customWidth="1"/>
    <col min="931" max="931" width="1" style="88" customWidth="1"/>
    <col min="932" max="933" width="3.28515625" style="88" customWidth="1"/>
    <col min="934" max="934" width="1" style="88" customWidth="1"/>
    <col min="935" max="936" width="3.28515625" style="88" customWidth="1"/>
    <col min="937" max="937" width="1" style="88" customWidth="1"/>
    <col min="938" max="939" width="3.28515625" style="88" customWidth="1"/>
    <col min="940" max="940" width="1" style="88" customWidth="1"/>
    <col min="941" max="942" width="3.28515625" style="88" customWidth="1"/>
    <col min="943" max="943" width="1" style="88" customWidth="1"/>
    <col min="944" max="945" width="3.28515625" style="88" customWidth="1"/>
    <col min="946" max="946" width="1" style="88" customWidth="1"/>
    <col min="947" max="948" width="3.28515625" style="88" customWidth="1"/>
    <col min="949" max="949" width="1" style="88" customWidth="1"/>
    <col min="950" max="951" width="3.28515625" style="88" customWidth="1"/>
    <col min="952" max="952" width="1" style="88" customWidth="1"/>
    <col min="953" max="954" width="3.28515625" style="88" customWidth="1"/>
    <col min="955" max="955" width="1" style="88" customWidth="1"/>
    <col min="956" max="957" width="3.28515625" style="88" customWidth="1"/>
    <col min="958" max="958" width="1" style="88" customWidth="1"/>
    <col min="959" max="960" width="3.28515625" style="88" customWidth="1"/>
    <col min="961" max="961" width="1" style="88" customWidth="1"/>
    <col min="962" max="963" width="3.28515625" style="88" customWidth="1"/>
    <col min="964" max="964" width="1" style="88" customWidth="1"/>
    <col min="965" max="966" width="3.28515625" style="88" customWidth="1"/>
    <col min="967" max="967" width="1.5703125" style="88" customWidth="1"/>
    <col min="968" max="969" width="3.28515625" style="88" customWidth="1"/>
    <col min="970" max="970" width="1.5703125" style="88" customWidth="1"/>
    <col min="971" max="972" width="3.28515625" style="88" customWidth="1"/>
    <col min="973" max="973" width="1.5703125" style="88" customWidth="1"/>
    <col min="974" max="1114" width="9.85546875" style="88"/>
    <col min="1115" max="1115" width="1.5703125" style="88" customWidth="1"/>
    <col min="1116" max="1117" width="3.28515625" style="88" customWidth="1"/>
    <col min="1118" max="1118" width="1" style="88" customWidth="1"/>
    <col min="1119" max="1120" width="3.28515625" style="88" customWidth="1"/>
    <col min="1121" max="1121" width="1" style="88" customWidth="1"/>
    <col min="1122" max="1123" width="3.28515625" style="88" customWidth="1"/>
    <col min="1124" max="1124" width="1" style="88" customWidth="1"/>
    <col min="1125" max="1126" width="3.28515625" style="88" customWidth="1"/>
    <col min="1127" max="1127" width="1" style="88" customWidth="1"/>
    <col min="1128" max="1129" width="3.28515625" style="88" customWidth="1"/>
    <col min="1130" max="1130" width="1" style="88" customWidth="1"/>
    <col min="1131" max="1132" width="3.28515625" style="88" customWidth="1"/>
    <col min="1133" max="1133" width="1" style="88" customWidth="1"/>
    <col min="1134" max="1135" width="3.28515625" style="88" customWidth="1"/>
    <col min="1136" max="1136" width="1" style="88" customWidth="1"/>
    <col min="1137" max="1138" width="3.28515625" style="88" customWidth="1"/>
    <col min="1139" max="1139" width="1" style="88" customWidth="1"/>
    <col min="1140" max="1141" width="3.28515625" style="88" customWidth="1"/>
    <col min="1142" max="1142" width="1" style="88" customWidth="1"/>
    <col min="1143" max="1144" width="3.28515625" style="88" customWidth="1"/>
    <col min="1145" max="1145" width="1" style="88" customWidth="1"/>
    <col min="1146" max="1147" width="3.28515625" style="88" customWidth="1"/>
    <col min="1148" max="1148" width="1" style="88" customWidth="1"/>
    <col min="1149" max="1150" width="3.28515625" style="88" customWidth="1"/>
    <col min="1151" max="1151" width="1" style="88" customWidth="1"/>
    <col min="1152" max="1153" width="3.28515625" style="88" customWidth="1"/>
    <col min="1154" max="1154" width="1" style="88" customWidth="1"/>
    <col min="1155" max="1156" width="3.28515625" style="88" customWidth="1"/>
    <col min="1157" max="1157" width="1" style="88" customWidth="1"/>
    <col min="1158" max="1159" width="3.28515625" style="88" customWidth="1"/>
    <col min="1160" max="1160" width="1" style="88" customWidth="1"/>
    <col min="1161" max="1162" width="3.28515625" style="88" customWidth="1"/>
    <col min="1163" max="1163" width="1" style="88" customWidth="1"/>
    <col min="1164" max="1165" width="3.28515625" style="88" customWidth="1"/>
    <col min="1166" max="1166" width="1" style="88" customWidth="1"/>
    <col min="1167" max="1168" width="3.28515625" style="88" customWidth="1"/>
    <col min="1169" max="1169" width="1" style="88" customWidth="1"/>
    <col min="1170" max="1171" width="3.28515625" style="88" customWidth="1"/>
    <col min="1172" max="1172" width="1" style="88" customWidth="1"/>
    <col min="1173" max="1174" width="3.28515625" style="88" customWidth="1"/>
    <col min="1175" max="1175" width="1" style="88" customWidth="1"/>
    <col min="1176" max="1177" width="3.28515625" style="88" customWidth="1"/>
    <col min="1178" max="1178" width="1" style="88" customWidth="1"/>
    <col min="1179" max="1180" width="3.28515625" style="88" customWidth="1"/>
    <col min="1181" max="1181" width="1" style="88" customWidth="1"/>
    <col min="1182" max="1183" width="3.28515625" style="88" customWidth="1"/>
    <col min="1184" max="1184" width="1" style="88" customWidth="1"/>
    <col min="1185" max="1186" width="3.28515625" style="88" customWidth="1"/>
    <col min="1187" max="1187" width="1" style="88" customWidth="1"/>
    <col min="1188" max="1189" width="3.28515625" style="88" customWidth="1"/>
    <col min="1190" max="1190" width="1" style="88" customWidth="1"/>
    <col min="1191" max="1192" width="3.28515625" style="88" customWidth="1"/>
    <col min="1193" max="1193" width="1" style="88" customWidth="1"/>
    <col min="1194" max="1195" width="3.28515625" style="88" customWidth="1"/>
    <col min="1196" max="1196" width="1" style="88" customWidth="1"/>
    <col min="1197" max="1198" width="3.28515625" style="88" customWidth="1"/>
    <col min="1199" max="1199" width="1" style="88" customWidth="1"/>
    <col min="1200" max="1201" width="3.28515625" style="88" customWidth="1"/>
    <col min="1202" max="1202" width="1" style="88" customWidth="1"/>
    <col min="1203" max="1204" width="3.28515625" style="88" customWidth="1"/>
    <col min="1205" max="1205" width="1" style="88" customWidth="1"/>
    <col min="1206" max="1207" width="3.28515625" style="88" customWidth="1"/>
    <col min="1208" max="1208" width="1" style="88" customWidth="1"/>
    <col min="1209" max="1210" width="3.28515625" style="88" customWidth="1"/>
    <col min="1211" max="1211" width="1" style="88" customWidth="1"/>
    <col min="1212" max="1213" width="3.28515625" style="88" customWidth="1"/>
    <col min="1214" max="1214" width="1" style="88" customWidth="1"/>
    <col min="1215" max="1216" width="3.28515625" style="88" customWidth="1"/>
    <col min="1217" max="1217" width="1" style="88" customWidth="1"/>
    <col min="1218" max="1219" width="3.28515625" style="88" customWidth="1"/>
    <col min="1220" max="1220" width="1" style="88" customWidth="1"/>
    <col min="1221" max="1222" width="3.28515625" style="88" customWidth="1"/>
    <col min="1223" max="1223" width="1.5703125" style="88" customWidth="1"/>
    <col min="1224" max="1225" width="3.28515625" style="88" customWidth="1"/>
    <col min="1226" max="1226" width="1.5703125" style="88" customWidth="1"/>
    <col min="1227" max="1228" width="3.28515625" style="88" customWidth="1"/>
    <col min="1229" max="1229" width="1.5703125" style="88" customWidth="1"/>
    <col min="1230" max="1370" width="9.85546875" style="88"/>
    <col min="1371" max="1371" width="1.5703125" style="88" customWidth="1"/>
    <col min="1372" max="1373" width="3.28515625" style="88" customWidth="1"/>
    <col min="1374" max="1374" width="1" style="88" customWidth="1"/>
    <col min="1375" max="1376" width="3.28515625" style="88" customWidth="1"/>
    <col min="1377" max="1377" width="1" style="88" customWidth="1"/>
    <col min="1378" max="1379" width="3.28515625" style="88" customWidth="1"/>
    <col min="1380" max="1380" width="1" style="88" customWidth="1"/>
    <col min="1381" max="1382" width="3.28515625" style="88" customWidth="1"/>
    <col min="1383" max="1383" width="1" style="88" customWidth="1"/>
    <col min="1384" max="1385" width="3.28515625" style="88" customWidth="1"/>
    <col min="1386" max="1386" width="1" style="88" customWidth="1"/>
    <col min="1387" max="1388" width="3.28515625" style="88" customWidth="1"/>
    <col min="1389" max="1389" width="1" style="88" customWidth="1"/>
    <col min="1390" max="1391" width="3.28515625" style="88" customWidth="1"/>
    <col min="1392" max="1392" width="1" style="88" customWidth="1"/>
    <col min="1393" max="1394" width="3.28515625" style="88" customWidth="1"/>
    <col min="1395" max="1395" width="1" style="88" customWidth="1"/>
    <col min="1396" max="1397" width="3.28515625" style="88" customWidth="1"/>
    <col min="1398" max="1398" width="1" style="88" customWidth="1"/>
    <col min="1399" max="1400" width="3.28515625" style="88" customWidth="1"/>
    <col min="1401" max="1401" width="1" style="88" customWidth="1"/>
    <col min="1402" max="1403" width="3.28515625" style="88" customWidth="1"/>
    <col min="1404" max="1404" width="1" style="88" customWidth="1"/>
    <col min="1405" max="1406" width="3.28515625" style="88" customWidth="1"/>
    <col min="1407" max="1407" width="1" style="88" customWidth="1"/>
    <col min="1408" max="1409" width="3.28515625" style="88" customWidth="1"/>
    <col min="1410" max="1410" width="1" style="88" customWidth="1"/>
    <col min="1411" max="1412" width="3.28515625" style="88" customWidth="1"/>
    <col min="1413" max="1413" width="1" style="88" customWidth="1"/>
    <col min="1414" max="1415" width="3.28515625" style="88" customWidth="1"/>
    <col min="1416" max="1416" width="1" style="88" customWidth="1"/>
    <col min="1417" max="1418" width="3.28515625" style="88" customWidth="1"/>
    <col min="1419" max="1419" width="1" style="88" customWidth="1"/>
    <col min="1420" max="1421" width="3.28515625" style="88" customWidth="1"/>
    <col min="1422" max="1422" width="1" style="88" customWidth="1"/>
    <col min="1423" max="1424" width="3.28515625" style="88" customWidth="1"/>
    <col min="1425" max="1425" width="1" style="88" customWidth="1"/>
    <col min="1426" max="1427" width="3.28515625" style="88" customWidth="1"/>
    <col min="1428" max="1428" width="1" style="88" customWidth="1"/>
    <col min="1429" max="1430" width="3.28515625" style="88" customWidth="1"/>
    <col min="1431" max="1431" width="1" style="88" customWidth="1"/>
    <col min="1432" max="1433" width="3.28515625" style="88" customWidth="1"/>
    <col min="1434" max="1434" width="1" style="88" customWidth="1"/>
    <col min="1435" max="1436" width="3.28515625" style="88" customWidth="1"/>
    <col min="1437" max="1437" width="1" style="88" customWidth="1"/>
    <col min="1438" max="1439" width="3.28515625" style="88" customWidth="1"/>
    <col min="1440" max="1440" width="1" style="88" customWidth="1"/>
    <col min="1441" max="1442" width="3.28515625" style="88" customWidth="1"/>
    <col min="1443" max="1443" width="1" style="88" customWidth="1"/>
    <col min="1444" max="1445" width="3.28515625" style="88" customWidth="1"/>
    <col min="1446" max="1446" width="1" style="88" customWidth="1"/>
    <col min="1447" max="1448" width="3.28515625" style="88" customWidth="1"/>
    <col min="1449" max="1449" width="1" style="88" customWidth="1"/>
    <col min="1450" max="1451" width="3.28515625" style="88" customWidth="1"/>
    <col min="1452" max="1452" width="1" style="88" customWidth="1"/>
    <col min="1453" max="1454" width="3.28515625" style="88" customWidth="1"/>
    <col min="1455" max="1455" width="1" style="88" customWidth="1"/>
    <col min="1456" max="1457" width="3.28515625" style="88" customWidth="1"/>
    <col min="1458" max="1458" width="1" style="88" customWidth="1"/>
    <col min="1459" max="1460" width="3.28515625" style="88" customWidth="1"/>
    <col min="1461" max="1461" width="1" style="88" customWidth="1"/>
    <col min="1462" max="1463" width="3.28515625" style="88" customWidth="1"/>
    <col min="1464" max="1464" width="1" style="88" customWidth="1"/>
    <col min="1465" max="1466" width="3.28515625" style="88" customWidth="1"/>
    <col min="1467" max="1467" width="1" style="88" customWidth="1"/>
    <col min="1468" max="1469" width="3.28515625" style="88" customWidth="1"/>
    <col min="1470" max="1470" width="1" style="88" customWidth="1"/>
    <col min="1471" max="1472" width="3.28515625" style="88" customWidth="1"/>
    <col min="1473" max="1473" width="1" style="88" customWidth="1"/>
    <col min="1474" max="1475" width="3.28515625" style="88" customWidth="1"/>
    <col min="1476" max="1476" width="1" style="88" customWidth="1"/>
    <col min="1477" max="1478" width="3.28515625" style="88" customWidth="1"/>
    <col min="1479" max="1479" width="1.5703125" style="88" customWidth="1"/>
    <col min="1480" max="1481" width="3.28515625" style="88" customWidth="1"/>
    <col min="1482" max="1482" width="1.5703125" style="88" customWidth="1"/>
    <col min="1483" max="1484" width="3.28515625" style="88" customWidth="1"/>
    <col min="1485" max="1485" width="1.5703125" style="88" customWidth="1"/>
    <col min="1486" max="1626" width="9.85546875" style="88"/>
    <col min="1627" max="1627" width="1.5703125" style="88" customWidth="1"/>
    <col min="1628" max="1629" width="3.28515625" style="88" customWidth="1"/>
    <col min="1630" max="1630" width="1" style="88" customWidth="1"/>
    <col min="1631" max="1632" width="3.28515625" style="88" customWidth="1"/>
    <col min="1633" max="1633" width="1" style="88" customWidth="1"/>
    <col min="1634" max="1635" width="3.28515625" style="88" customWidth="1"/>
    <col min="1636" max="1636" width="1" style="88" customWidth="1"/>
    <col min="1637" max="1638" width="3.28515625" style="88" customWidth="1"/>
    <col min="1639" max="1639" width="1" style="88" customWidth="1"/>
    <col min="1640" max="1641" width="3.28515625" style="88" customWidth="1"/>
    <col min="1642" max="1642" width="1" style="88" customWidth="1"/>
    <col min="1643" max="1644" width="3.28515625" style="88" customWidth="1"/>
    <col min="1645" max="1645" width="1" style="88" customWidth="1"/>
    <col min="1646" max="1647" width="3.28515625" style="88" customWidth="1"/>
    <col min="1648" max="1648" width="1" style="88" customWidth="1"/>
    <col min="1649" max="1650" width="3.28515625" style="88" customWidth="1"/>
    <col min="1651" max="1651" width="1" style="88" customWidth="1"/>
    <col min="1652" max="1653" width="3.28515625" style="88" customWidth="1"/>
    <col min="1654" max="1654" width="1" style="88" customWidth="1"/>
    <col min="1655" max="1656" width="3.28515625" style="88" customWidth="1"/>
    <col min="1657" max="1657" width="1" style="88" customWidth="1"/>
    <col min="1658" max="1659" width="3.28515625" style="88" customWidth="1"/>
    <col min="1660" max="1660" width="1" style="88" customWidth="1"/>
    <col min="1661" max="1662" width="3.28515625" style="88" customWidth="1"/>
    <col min="1663" max="1663" width="1" style="88" customWidth="1"/>
    <col min="1664" max="1665" width="3.28515625" style="88" customWidth="1"/>
    <col min="1666" max="1666" width="1" style="88" customWidth="1"/>
    <col min="1667" max="1668" width="3.28515625" style="88" customWidth="1"/>
    <col min="1669" max="1669" width="1" style="88" customWidth="1"/>
    <col min="1670" max="1671" width="3.28515625" style="88" customWidth="1"/>
    <col min="1672" max="1672" width="1" style="88" customWidth="1"/>
    <col min="1673" max="1674" width="3.28515625" style="88" customWidth="1"/>
    <col min="1675" max="1675" width="1" style="88" customWidth="1"/>
    <col min="1676" max="1677" width="3.28515625" style="88" customWidth="1"/>
    <col min="1678" max="1678" width="1" style="88" customWidth="1"/>
    <col min="1679" max="1680" width="3.28515625" style="88" customWidth="1"/>
    <col min="1681" max="1681" width="1" style="88" customWidth="1"/>
    <col min="1682" max="1683" width="3.28515625" style="88" customWidth="1"/>
    <col min="1684" max="1684" width="1" style="88" customWidth="1"/>
    <col min="1685" max="1686" width="3.28515625" style="88" customWidth="1"/>
    <col min="1687" max="1687" width="1" style="88" customWidth="1"/>
    <col min="1688" max="1689" width="3.28515625" style="88" customWidth="1"/>
    <col min="1690" max="1690" width="1" style="88" customWidth="1"/>
    <col min="1691" max="1692" width="3.28515625" style="88" customWidth="1"/>
    <col min="1693" max="1693" width="1" style="88" customWidth="1"/>
    <col min="1694" max="1695" width="3.28515625" style="88" customWidth="1"/>
    <col min="1696" max="1696" width="1" style="88" customWidth="1"/>
    <col min="1697" max="1698" width="3.28515625" style="88" customWidth="1"/>
    <col min="1699" max="1699" width="1" style="88" customWidth="1"/>
    <col min="1700" max="1701" width="3.28515625" style="88" customWidth="1"/>
    <col min="1702" max="1702" width="1" style="88" customWidth="1"/>
    <col min="1703" max="1704" width="3.28515625" style="88" customWidth="1"/>
    <col min="1705" max="1705" width="1" style="88" customWidth="1"/>
    <col min="1706" max="1707" width="3.28515625" style="88" customWidth="1"/>
    <col min="1708" max="1708" width="1" style="88" customWidth="1"/>
    <col min="1709" max="1710" width="3.28515625" style="88" customWidth="1"/>
    <col min="1711" max="1711" width="1" style="88" customWidth="1"/>
    <col min="1712" max="1713" width="3.28515625" style="88" customWidth="1"/>
    <col min="1714" max="1714" width="1" style="88" customWidth="1"/>
    <col min="1715" max="1716" width="3.28515625" style="88" customWidth="1"/>
    <col min="1717" max="1717" width="1" style="88" customWidth="1"/>
    <col min="1718" max="1719" width="3.28515625" style="88" customWidth="1"/>
    <col min="1720" max="1720" width="1" style="88" customWidth="1"/>
    <col min="1721" max="1722" width="3.28515625" style="88" customWidth="1"/>
    <col min="1723" max="1723" width="1" style="88" customWidth="1"/>
    <col min="1724" max="1725" width="3.28515625" style="88" customWidth="1"/>
    <col min="1726" max="1726" width="1" style="88" customWidth="1"/>
    <col min="1727" max="1728" width="3.28515625" style="88" customWidth="1"/>
    <col min="1729" max="1729" width="1" style="88" customWidth="1"/>
    <col min="1730" max="1731" width="3.28515625" style="88" customWidth="1"/>
    <col min="1732" max="1732" width="1" style="88" customWidth="1"/>
    <col min="1733" max="1734" width="3.28515625" style="88" customWidth="1"/>
    <col min="1735" max="1735" width="1.5703125" style="88" customWidth="1"/>
    <col min="1736" max="1737" width="3.28515625" style="88" customWidth="1"/>
    <col min="1738" max="1738" width="1.5703125" style="88" customWidth="1"/>
    <col min="1739" max="1740" width="3.28515625" style="88" customWidth="1"/>
    <col min="1741" max="1741" width="1.5703125" style="88" customWidth="1"/>
    <col min="1742" max="1882" width="9.85546875" style="88"/>
    <col min="1883" max="1883" width="1.5703125" style="88" customWidth="1"/>
    <col min="1884" max="1885" width="3.28515625" style="88" customWidth="1"/>
    <col min="1886" max="1886" width="1" style="88" customWidth="1"/>
    <col min="1887" max="1888" width="3.28515625" style="88" customWidth="1"/>
    <col min="1889" max="1889" width="1" style="88" customWidth="1"/>
    <col min="1890" max="1891" width="3.28515625" style="88" customWidth="1"/>
    <col min="1892" max="1892" width="1" style="88" customWidth="1"/>
    <col min="1893" max="1894" width="3.28515625" style="88" customWidth="1"/>
    <col min="1895" max="1895" width="1" style="88" customWidth="1"/>
    <col min="1896" max="1897" width="3.28515625" style="88" customWidth="1"/>
    <col min="1898" max="1898" width="1" style="88" customWidth="1"/>
    <col min="1899" max="1900" width="3.28515625" style="88" customWidth="1"/>
    <col min="1901" max="1901" width="1" style="88" customWidth="1"/>
    <col min="1902" max="1903" width="3.28515625" style="88" customWidth="1"/>
    <col min="1904" max="1904" width="1" style="88" customWidth="1"/>
    <col min="1905" max="1906" width="3.28515625" style="88" customWidth="1"/>
    <col min="1907" max="1907" width="1" style="88" customWidth="1"/>
    <col min="1908" max="1909" width="3.28515625" style="88" customWidth="1"/>
    <col min="1910" max="1910" width="1" style="88" customWidth="1"/>
    <col min="1911" max="1912" width="3.28515625" style="88" customWidth="1"/>
    <col min="1913" max="1913" width="1" style="88" customWidth="1"/>
    <col min="1914" max="1915" width="3.28515625" style="88" customWidth="1"/>
    <col min="1916" max="1916" width="1" style="88" customWidth="1"/>
    <col min="1917" max="1918" width="3.28515625" style="88" customWidth="1"/>
    <col min="1919" max="1919" width="1" style="88" customWidth="1"/>
    <col min="1920" max="1921" width="3.28515625" style="88" customWidth="1"/>
    <col min="1922" max="1922" width="1" style="88" customWidth="1"/>
    <col min="1923" max="1924" width="3.28515625" style="88" customWidth="1"/>
    <col min="1925" max="1925" width="1" style="88" customWidth="1"/>
    <col min="1926" max="1927" width="3.28515625" style="88" customWidth="1"/>
    <col min="1928" max="1928" width="1" style="88" customWidth="1"/>
    <col min="1929" max="1930" width="3.28515625" style="88" customWidth="1"/>
    <col min="1931" max="1931" width="1" style="88" customWidth="1"/>
    <col min="1932" max="1933" width="3.28515625" style="88" customWidth="1"/>
    <col min="1934" max="1934" width="1" style="88" customWidth="1"/>
    <col min="1935" max="1936" width="3.28515625" style="88" customWidth="1"/>
    <col min="1937" max="1937" width="1" style="88" customWidth="1"/>
    <col min="1938" max="1939" width="3.28515625" style="88" customWidth="1"/>
    <col min="1940" max="1940" width="1" style="88" customWidth="1"/>
    <col min="1941" max="1942" width="3.28515625" style="88" customWidth="1"/>
    <col min="1943" max="1943" width="1" style="88" customWidth="1"/>
    <col min="1944" max="1945" width="3.28515625" style="88" customWidth="1"/>
    <col min="1946" max="1946" width="1" style="88" customWidth="1"/>
    <col min="1947" max="1948" width="3.28515625" style="88" customWidth="1"/>
    <col min="1949" max="1949" width="1" style="88" customWidth="1"/>
    <col min="1950" max="1951" width="3.28515625" style="88" customWidth="1"/>
    <col min="1952" max="1952" width="1" style="88" customWidth="1"/>
    <col min="1953" max="1954" width="3.28515625" style="88" customWidth="1"/>
    <col min="1955" max="1955" width="1" style="88" customWidth="1"/>
    <col min="1956" max="1957" width="3.28515625" style="88" customWidth="1"/>
    <col min="1958" max="1958" width="1" style="88" customWidth="1"/>
    <col min="1959" max="1960" width="3.28515625" style="88" customWidth="1"/>
    <col min="1961" max="1961" width="1" style="88" customWidth="1"/>
    <col min="1962" max="1963" width="3.28515625" style="88" customWidth="1"/>
    <col min="1964" max="1964" width="1" style="88" customWidth="1"/>
    <col min="1965" max="1966" width="3.28515625" style="88" customWidth="1"/>
    <col min="1967" max="1967" width="1" style="88" customWidth="1"/>
    <col min="1968" max="1969" width="3.28515625" style="88" customWidth="1"/>
    <col min="1970" max="1970" width="1" style="88" customWidth="1"/>
    <col min="1971" max="1972" width="3.28515625" style="88" customWidth="1"/>
    <col min="1973" max="1973" width="1" style="88" customWidth="1"/>
    <col min="1974" max="1975" width="3.28515625" style="88" customWidth="1"/>
    <col min="1976" max="1976" width="1" style="88" customWidth="1"/>
    <col min="1977" max="1978" width="3.28515625" style="88" customWidth="1"/>
    <col min="1979" max="1979" width="1" style="88" customWidth="1"/>
    <col min="1980" max="1981" width="3.28515625" style="88" customWidth="1"/>
    <col min="1982" max="1982" width="1" style="88" customWidth="1"/>
    <col min="1983" max="1984" width="3.28515625" style="88" customWidth="1"/>
    <col min="1985" max="1985" width="1" style="88" customWidth="1"/>
    <col min="1986" max="1987" width="3.28515625" style="88" customWidth="1"/>
    <col min="1988" max="1988" width="1" style="88" customWidth="1"/>
    <col min="1989" max="1990" width="3.28515625" style="88" customWidth="1"/>
    <col min="1991" max="1991" width="1.5703125" style="88" customWidth="1"/>
    <col min="1992" max="1993" width="3.28515625" style="88" customWidth="1"/>
    <col min="1994" max="1994" width="1.5703125" style="88" customWidth="1"/>
    <col min="1995" max="1996" width="3.28515625" style="88" customWidth="1"/>
    <col min="1997" max="1997" width="1.5703125" style="88" customWidth="1"/>
    <col min="1998" max="2138" width="9.85546875" style="88"/>
    <col min="2139" max="2139" width="1.5703125" style="88" customWidth="1"/>
    <col min="2140" max="2141" width="3.28515625" style="88" customWidth="1"/>
    <col min="2142" max="2142" width="1" style="88" customWidth="1"/>
    <col min="2143" max="2144" width="3.28515625" style="88" customWidth="1"/>
    <col min="2145" max="2145" width="1" style="88" customWidth="1"/>
    <col min="2146" max="2147" width="3.28515625" style="88" customWidth="1"/>
    <col min="2148" max="2148" width="1" style="88" customWidth="1"/>
    <col min="2149" max="2150" width="3.28515625" style="88" customWidth="1"/>
    <col min="2151" max="2151" width="1" style="88" customWidth="1"/>
    <col min="2152" max="2153" width="3.28515625" style="88" customWidth="1"/>
    <col min="2154" max="2154" width="1" style="88" customWidth="1"/>
    <col min="2155" max="2156" width="3.28515625" style="88" customWidth="1"/>
    <col min="2157" max="2157" width="1" style="88" customWidth="1"/>
    <col min="2158" max="2159" width="3.28515625" style="88" customWidth="1"/>
    <col min="2160" max="2160" width="1" style="88" customWidth="1"/>
    <col min="2161" max="2162" width="3.28515625" style="88" customWidth="1"/>
    <col min="2163" max="2163" width="1" style="88" customWidth="1"/>
    <col min="2164" max="2165" width="3.28515625" style="88" customWidth="1"/>
    <col min="2166" max="2166" width="1" style="88" customWidth="1"/>
    <col min="2167" max="2168" width="3.28515625" style="88" customWidth="1"/>
    <col min="2169" max="2169" width="1" style="88" customWidth="1"/>
    <col min="2170" max="2171" width="3.28515625" style="88" customWidth="1"/>
    <col min="2172" max="2172" width="1" style="88" customWidth="1"/>
    <col min="2173" max="2174" width="3.28515625" style="88" customWidth="1"/>
    <col min="2175" max="2175" width="1" style="88" customWidth="1"/>
    <col min="2176" max="2177" width="3.28515625" style="88" customWidth="1"/>
    <col min="2178" max="2178" width="1" style="88" customWidth="1"/>
    <col min="2179" max="2180" width="3.28515625" style="88" customWidth="1"/>
    <col min="2181" max="2181" width="1" style="88" customWidth="1"/>
    <col min="2182" max="2183" width="3.28515625" style="88" customWidth="1"/>
    <col min="2184" max="2184" width="1" style="88" customWidth="1"/>
    <col min="2185" max="2186" width="3.28515625" style="88" customWidth="1"/>
    <col min="2187" max="2187" width="1" style="88" customWidth="1"/>
    <col min="2188" max="2189" width="3.28515625" style="88" customWidth="1"/>
    <col min="2190" max="2190" width="1" style="88" customWidth="1"/>
    <col min="2191" max="2192" width="3.28515625" style="88" customWidth="1"/>
    <col min="2193" max="2193" width="1" style="88" customWidth="1"/>
    <col min="2194" max="2195" width="3.28515625" style="88" customWidth="1"/>
    <col min="2196" max="2196" width="1" style="88" customWidth="1"/>
    <col min="2197" max="2198" width="3.28515625" style="88" customWidth="1"/>
    <col min="2199" max="2199" width="1" style="88" customWidth="1"/>
    <col min="2200" max="2201" width="3.28515625" style="88" customWidth="1"/>
    <col min="2202" max="2202" width="1" style="88" customWidth="1"/>
    <col min="2203" max="2204" width="3.28515625" style="88" customWidth="1"/>
    <col min="2205" max="2205" width="1" style="88" customWidth="1"/>
    <col min="2206" max="2207" width="3.28515625" style="88" customWidth="1"/>
    <col min="2208" max="2208" width="1" style="88" customWidth="1"/>
    <col min="2209" max="2210" width="3.28515625" style="88" customWidth="1"/>
    <col min="2211" max="2211" width="1" style="88" customWidth="1"/>
    <col min="2212" max="2213" width="3.28515625" style="88" customWidth="1"/>
    <col min="2214" max="2214" width="1" style="88" customWidth="1"/>
    <col min="2215" max="2216" width="3.28515625" style="88" customWidth="1"/>
    <col min="2217" max="2217" width="1" style="88" customWidth="1"/>
    <col min="2218" max="2219" width="3.28515625" style="88" customWidth="1"/>
    <col min="2220" max="2220" width="1" style="88" customWidth="1"/>
    <col min="2221" max="2222" width="3.28515625" style="88" customWidth="1"/>
    <col min="2223" max="2223" width="1" style="88" customWidth="1"/>
    <col min="2224" max="2225" width="3.28515625" style="88" customWidth="1"/>
    <col min="2226" max="2226" width="1" style="88" customWidth="1"/>
    <col min="2227" max="2228" width="3.28515625" style="88" customWidth="1"/>
    <col min="2229" max="2229" width="1" style="88" customWidth="1"/>
    <col min="2230" max="2231" width="3.28515625" style="88" customWidth="1"/>
    <col min="2232" max="2232" width="1" style="88" customWidth="1"/>
    <col min="2233" max="2234" width="3.28515625" style="88" customWidth="1"/>
    <col min="2235" max="2235" width="1" style="88" customWidth="1"/>
    <col min="2236" max="2237" width="3.28515625" style="88" customWidth="1"/>
    <col min="2238" max="2238" width="1" style="88" customWidth="1"/>
    <col min="2239" max="2240" width="3.28515625" style="88" customWidth="1"/>
    <col min="2241" max="2241" width="1" style="88" customWidth="1"/>
    <col min="2242" max="2243" width="3.28515625" style="88" customWidth="1"/>
    <col min="2244" max="2244" width="1" style="88" customWidth="1"/>
    <col min="2245" max="2246" width="3.28515625" style="88" customWidth="1"/>
    <col min="2247" max="2247" width="1.5703125" style="88" customWidth="1"/>
    <col min="2248" max="2249" width="3.28515625" style="88" customWidth="1"/>
    <col min="2250" max="2250" width="1.5703125" style="88" customWidth="1"/>
    <col min="2251" max="2252" width="3.28515625" style="88" customWidth="1"/>
    <col min="2253" max="2253" width="1.5703125" style="88" customWidth="1"/>
    <col min="2254" max="2394" width="9.85546875" style="88"/>
    <col min="2395" max="2395" width="1.5703125" style="88" customWidth="1"/>
    <col min="2396" max="2397" width="3.28515625" style="88" customWidth="1"/>
    <col min="2398" max="2398" width="1" style="88" customWidth="1"/>
    <col min="2399" max="2400" width="3.28515625" style="88" customWidth="1"/>
    <col min="2401" max="2401" width="1" style="88" customWidth="1"/>
    <col min="2402" max="2403" width="3.28515625" style="88" customWidth="1"/>
    <col min="2404" max="2404" width="1" style="88" customWidth="1"/>
    <col min="2405" max="2406" width="3.28515625" style="88" customWidth="1"/>
    <col min="2407" max="2407" width="1" style="88" customWidth="1"/>
    <col min="2408" max="2409" width="3.28515625" style="88" customWidth="1"/>
    <col min="2410" max="2410" width="1" style="88" customWidth="1"/>
    <col min="2411" max="2412" width="3.28515625" style="88" customWidth="1"/>
    <col min="2413" max="2413" width="1" style="88" customWidth="1"/>
    <col min="2414" max="2415" width="3.28515625" style="88" customWidth="1"/>
    <col min="2416" max="2416" width="1" style="88" customWidth="1"/>
    <col min="2417" max="2418" width="3.28515625" style="88" customWidth="1"/>
    <col min="2419" max="2419" width="1" style="88" customWidth="1"/>
    <col min="2420" max="2421" width="3.28515625" style="88" customWidth="1"/>
    <col min="2422" max="2422" width="1" style="88" customWidth="1"/>
    <col min="2423" max="2424" width="3.28515625" style="88" customWidth="1"/>
    <col min="2425" max="2425" width="1" style="88" customWidth="1"/>
    <col min="2426" max="2427" width="3.28515625" style="88" customWidth="1"/>
    <col min="2428" max="2428" width="1" style="88" customWidth="1"/>
    <col min="2429" max="2430" width="3.28515625" style="88" customWidth="1"/>
    <col min="2431" max="2431" width="1" style="88" customWidth="1"/>
    <col min="2432" max="2433" width="3.28515625" style="88" customWidth="1"/>
    <col min="2434" max="2434" width="1" style="88" customWidth="1"/>
    <col min="2435" max="2436" width="3.28515625" style="88" customWidth="1"/>
    <col min="2437" max="2437" width="1" style="88" customWidth="1"/>
    <col min="2438" max="2439" width="3.28515625" style="88" customWidth="1"/>
    <col min="2440" max="2440" width="1" style="88" customWidth="1"/>
    <col min="2441" max="2442" width="3.28515625" style="88" customWidth="1"/>
    <col min="2443" max="2443" width="1" style="88" customWidth="1"/>
    <col min="2444" max="2445" width="3.28515625" style="88" customWidth="1"/>
    <col min="2446" max="2446" width="1" style="88" customWidth="1"/>
    <col min="2447" max="2448" width="3.28515625" style="88" customWidth="1"/>
    <col min="2449" max="2449" width="1" style="88" customWidth="1"/>
    <col min="2450" max="2451" width="3.28515625" style="88" customWidth="1"/>
    <col min="2452" max="2452" width="1" style="88" customWidth="1"/>
    <col min="2453" max="2454" width="3.28515625" style="88" customWidth="1"/>
    <col min="2455" max="2455" width="1" style="88" customWidth="1"/>
    <col min="2456" max="2457" width="3.28515625" style="88" customWidth="1"/>
    <col min="2458" max="2458" width="1" style="88" customWidth="1"/>
    <col min="2459" max="2460" width="3.28515625" style="88" customWidth="1"/>
    <col min="2461" max="2461" width="1" style="88" customWidth="1"/>
    <col min="2462" max="2463" width="3.28515625" style="88" customWidth="1"/>
    <col min="2464" max="2464" width="1" style="88" customWidth="1"/>
    <col min="2465" max="2466" width="3.28515625" style="88" customWidth="1"/>
    <col min="2467" max="2467" width="1" style="88" customWidth="1"/>
    <col min="2468" max="2469" width="3.28515625" style="88" customWidth="1"/>
    <col min="2470" max="2470" width="1" style="88" customWidth="1"/>
    <col min="2471" max="2472" width="3.28515625" style="88" customWidth="1"/>
    <col min="2473" max="2473" width="1" style="88" customWidth="1"/>
    <col min="2474" max="2475" width="3.28515625" style="88" customWidth="1"/>
    <col min="2476" max="2476" width="1" style="88" customWidth="1"/>
    <col min="2477" max="2478" width="3.28515625" style="88" customWidth="1"/>
    <col min="2479" max="2479" width="1" style="88" customWidth="1"/>
    <col min="2480" max="2481" width="3.28515625" style="88" customWidth="1"/>
    <col min="2482" max="2482" width="1" style="88" customWidth="1"/>
    <col min="2483" max="2484" width="3.28515625" style="88" customWidth="1"/>
    <col min="2485" max="2485" width="1" style="88" customWidth="1"/>
    <col min="2486" max="2487" width="3.28515625" style="88" customWidth="1"/>
    <col min="2488" max="2488" width="1" style="88" customWidth="1"/>
    <col min="2489" max="2490" width="3.28515625" style="88" customWidth="1"/>
    <col min="2491" max="2491" width="1" style="88" customWidth="1"/>
    <col min="2492" max="2493" width="3.28515625" style="88" customWidth="1"/>
    <col min="2494" max="2494" width="1" style="88" customWidth="1"/>
    <col min="2495" max="2496" width="3.28515625" style="88" customWidth="1"/>
    <col min="2497" max="2497" width="1" style="88" customWidth="1"/>
    <col min="2498" max="2499" width="3.28515625" style="88" customWidth="1"/>
    <col min="2500" max="2500" width="1" style="88" customWidth="1"/>
    <col min="2501" max="2502" width="3.28515625" style="88" customWidth="1"/>
    <col min="2503" max="2503" width="1.5703125" style="88" customWidth="1"/>
    <col min="2504" max="2505" width="3.28515625" style="88" customWidth="1"/>
    <col min="2506" max="2506" width="1.5703125" style="88" customWidth="1"/>
    <col min="2507" max="2508" width="3.28515625" style="88" customWidth="1"/>
    <col min="2509" max="2509" width="1.5703125" style="88" customWidth="1"/>
    <col min="2510" max="2650" width="9.85546875" style="88"/>
    <col min="2651" max="2651" width="1.5703125" style="88" customWidth="1"/>
    <col min="2652" max="2653" width="3.28515625" style="88" customWidth="1"/>
    <col min="2654" max="2654" width="1" style="88" customWidth="1"/>
    <col min="2655" max="2656" width="3.28515625" style="88" customWidth="1"/>
    <col min="2657" max="2657" width="1" style="88" customWidth="1"/>
    <col min="2658" max="2659" width="3.28515625" style="88" customWidth="1"/>
    <col min="2660" max="2660" width="1" style="88" customWidth="1"/>
    <col min="2661" max="2662" width="3.28515625" style="88" customWidth="1"/>
    <col min="2663" max="2663" width="1" style="88" customWidth="1"/>
    <col min="2664" max="2665" width="3.28515625" style="88" customWidth="1"/>
    <col min="2666" max="2666" width="1" style="88" customWidth="1"/>
    <col min="2667" max="2668" width="3.28515625" style="88" customWidth="1"/>
    <col min="2669" max="2669" width="1" style="88" customWidth="1"/>
    <col min="2670" max="2671" width="3.28515625" style="88" customWidth="1"/>
    <col min="2672" max="2672" width="1" style="88" customWidth="1"/>
    <col min="2673" max="2674" width="3.28515625" style="88" customWidth="1"/>
    <col min="2675" max="2675" width="1" style="88" customWidth="1"/>
    <col min="2676" max="2677" width="3.28515625" style="88" customWidth="1"/>
    <col min="2678" max="2678" width="1" style="88" customWidth="1"/>
    <col min="2679" max="2680" width="3.28515625" style="88" customWidth="1"/>
    <col min="2681" max="2681" width="1" style="88" customWidth="1"/>
    <col min="2682" max="2683" width="3.28515625" style="88" customWidth="1"/>
    <col min="2684" max="2684" width="1" style="88" customWidth="1"/>
    <col min="2685" max="2686" width="3.28515625" style="88" customWidth="1"/>
    <col min="2687" max="2687" width="1" style="88" customWidth="1"/>
    <col min="2688" max="2689" width="3.28515625" style="88" customWidth="1"/>
    <col min="2690" max="2690" width="1" style="88" customWidth="1"/>
    <col min="2691" max="2692" width="3.28515625" style="88" customWidth="1"/>
    <col min="2693" max="2693" width="1" style="88" customWidth="1"/>
    <col min="2694" max="2695" width="3.28515625" style="88" customWidth="1"/>
    <col min="2696" max="2696" width="1" style="88" customWidth="1"/>
    <col min="2697" max="2698" width="3.28515625" style="88" customWidth="1"/>
    <col min="2699" max="2699" width="1" style="88" customWidth="1"/>
    <col min="2700" max="2701" width="3.28515625" style="88" customWidth="1"/>
    <col min="2702" max="2702" width="1" style="88" customWidth="1"/>
    <col min="2703" max="2704" width="3.28515625" style="88" customWidth="1"/>
    <col min="2705" max="2705" width="1" style="88" customWidth="1"/>
    <col min="2706" max="2707" width="3.28515625" style="88" customWidth="1"/>
    <col min="2708" max="2708" width="1" style="88" customWidth="1"/>
    <col min="2709" max="2710" width="3.28515625" style="88" customWidth="1"/>
    <col min="2711" max="2711" width="1" style="88" customWidth="1"/>
    <col min="2712" max="2713" width="3.28515625" style="88" customWidth="1"/>
    <col min="2714" max="2714" width="1" style="88" customWidth="1"/>
    <col min="2715" max="2716" width="3.28515625" style="88" customWidth="1"/>
    <col min="2717" max="2717" width="1" style="88" customWidth="1"/>
    <col min="2718" max="2719" width="3.28515625" style="88" customWidth="1"/>
    <col min="2720" max="2720" width="1" style="88" customWidth="1"/>
    <col min="2721" max="2722" width="3.28515625" style="88" customWidth="1"/>
    <col min="2723" max="2723" width="1" style="88" customWidth="1"/>
    <col min="2724" max="2725" width="3.28515625" style="88" customWidth="1"/>
    <col min="2726" max="2726" width="1" style="88" customWidth="1"/>
    <col min="2727" max="2728" width="3.28515625" style="88" customWidth="1"/>
    <col min="2729" max="2729" width="1" style="88" customWidth="1"/>
    <col min="2730" max="2731" width="3.28515625" style="88" customWidth="1"/>
    <col min="2732" max="2732" width="1" style="88" customWidth="1"/>
    <col min="2733" max="2734" width="3.28515625" style="88" customWidth="1"/>
    <col min="2735" max="2735" width="1" style="88" customWidth="1"/>
    <col min="2736" max="2737" width="3.28515625" style="88" customWidth="1"/>
    <col min="2738" max="2738" width="1" style="88" customWidth="1"/>
    <col min="2739" max="2740" width="3.28515625" style="88" customWidth="1"/>
    <col min="2741" max="2741" width="1" style="88" customWidth="1"/>
    <col min="2742" max="2743" width="3.28515625" style="88" customWidth="1"/>
    <col min="2744" max="2744" width="1" style="88" customWidth="1"/>
    <col min="2745" max="2746" width="3.28515625" style="88" customWidth="1"/>
    <col min="2747" max="2747" width="1" style="88" customWidth="1"/>
    <col min="2748" max="2749" width="3.28515625" style="88" customWidth="1"/>
    <col min="2750" max="2750" width="1" style="88" customWidth="1"/>
    <col min="2751" max="2752" width="3.28515625" style="88" customWidth="1"/>
    <col min="2753" max="2753" width="1" style="88" customWidth="1"/>
    <col min="2754" max="2755" width="3.28515625" style="88" customWidth="1"/>
    <col min="2756" max="2756" width="1" style="88" customWidth="1"/>
    <col min="2757" max="2758" width="3.28515625" style="88" customWidth="1"/>
    <col min="2759" max="2759" width="1.5703125" style="88" customWidth="1"/>
    <col min="2760" max="2761" width="3.28515625" style="88" customWidth="1"/>
    <col min="2762" max="2762" width="1.5703125" style="88" customWidth="1"/>
    <col min="2763" max="2764" width="3.28515625" style="88" customWidth="1"/>
    <col min="2765" max="2765" width="1.5703125" style="88" customWidth="1"/>
    <col min="2766" max="2906" width="9.85546875" style="88"/>
    <col min="2907" max="2907" width="1.5703125" style="88" customWidth="1"/>
    <col min="2908" max="2909" width="3.28515625" style="88" customWidth="1"/>
    <col min="2910" max="2910" width="1" style="88" customWidth="1"/>
    <col min="2911" max="2912" width="3.28515625" style="88" customWidth="1"/>
    <col min="2913" max="2913" width="1" style="88" customWidth="1"/>
    <col min="2914" max="2915" width="3.28515625" style="88" customWidth="1"/>
    <col min="2916" max="2916" width="1" style="88" customWidth="1"/>
    <col min="2917" max="2918" width="3.28515625" style="88" customWidth="1"/>
    <col min="2919" max="2919" width="1" style="88" customWidth="1"/>
    <col min="2920" max="2921" width="3.28515625" style="88" customWidth="1"/>
    <col min="2922" max="2922" width="1" style="88" customWidth="1"/>
    <col min="2923" max="2924" width="3.28515625" style="88" customWidth="1"/>
    <col min="2925" max="2925" width="1" style="88" customWidth="1"/>
    <col min="2926" max="2927" width="3.28515625" style="88" customWidth="1"/>
    <col min="2928" max="2928" width="1" style="88" customWidth="1"/>
    <col min="2929" max="2930" width="3.28515625" style="88" customWidth="1"/>
    <col min="2931" max="2931" width="1" style="88" customWidth="1"/>
    <col min="2932" max="2933" width="3.28515625" style="88" customWidth="1"/>
    <col min="2934" max="2934" width="1" style="88" customWidth="1"/>
    <col min="2935" max="2936" width="3.28515625" style="88" customWidth="1"/>
    <col min="2937" max="2937" width="1" style="88" customWidth="1"/>
    <col min="2938" max="2939" width="3.28515625" style="88" customWidth="1"/>
    <col min="2940" max="2940" width="1" style="88" customWidth="1"/>
    <col min="2941" max="2942" width="3.28515625" style="88" customWidth="1"/>
    <col min="2943" max="2943" width="1" style="88" customWidth="1"/>
    <col min="2944" max="2945" width="3.28515625" style="88" customWidth="1"/>
    <col min="2946" max="2946" width="1" style="88" customWidth="1"/>
    <col min="2947" max="2948" width="3.28515625" style="88" customWidth="1"/>
    <col min="2949" max="2949" width="1" style="88" customWidth="1"/>
    <col min="2950" max="2951" width="3.28515625" style="88" customWidth="1"/>
    <col min="2952" max="2952" width="1" style="88" customWidth="1"/>
    <col min="2953" max="2954" width="3.28515625" style="88" customWidth="1"/>
    <col min="2955" max="2955" width="1" style="88" customWidth="1"/>
    <col min="2956" max="2957" width="3.28515625" style="88" customWidth="1"/>
    <col min="2958" max="2958" width="1" style="88" customWidth="1"/>
    <col min="2959" max="2960" width="3.28515625" style="88" customWidth="1"/>
    <col min="2961" max="2961" width="1" style="88" customWidth="1"/>
    <col min="2962" max="2963" width="3.28515625" style="88" customWidth="1"/>
    <col min="2964" max="2964" width="1" style="88" customWidth="1"/>
    <col min="2965" max="2966" width="3.28515625" style="88" customWidth="1"/>
    <col min="2967" max="2967" width="1" style="88" customWidth="1"/>
    <col min="2968" max="2969" width="3.28515625" style="88" customWidth="1"/>
    <col min="2970" max="2970" width="1" style="88" customWidth="1"/>
    <col min="2971" max="2972" width="3.28515625" style="88" customWidth="1"/>
    <col min="2973" max="2973" width="1" style="88" customWidth="1"/>
    <col min="2974" max="2975" width="3.28515625" style="88" customWidth="1"/>
    <col min="2976" max="2976" width="1" style="88" customWidth="1"/>
    <col min="2977" max="2978" width="3.28515625" style="88" customWidth="1"/>
    <col min="2979" max="2979" width="1" style="88" customWidth="1"/>
    <col min="2980" max="2981" width="3.28515625" style="88" customWidth="1"/>
    <col min="2982" max="2982" width="1" style="88" customWidth="1"/>
    <col min="2983" max="2984" width="3.28515625" style="88" customWidth="1"/>
    <col min="2985" max="2985" width="1" style="88" customWidth="1"/>
    <col min="2986" max="2987" width="3.28515625" style="88" customWidth="1"/>
    <col min="2988" max="2988" width="1" style="88" customWidth="1"/>
    <col min="2989" max="2990" width="3.28515625" style="88" customWidth="1"/>
    <col min="2991" max="2991" width="1" style="88" customWidth="1"/>
    <col min="2992" max="2993" width="3.28515625" style="88" customWidth="1"/>
    <col min="2994" max="2994" width="1" style="88" customWidth="1"/>
    <col min="2995" max="2996" width="3.28515625" style="88" customWidth="1"/>
    <col min="2997" max="2997" width="1" style="88" customWidth="1"/>
    <col min="2998" max="2999" width="3.28515625" style="88" customWidth="1"/>
    <col min="3000" max="3000" width="1" style="88" customWidth="1"/>
    <col min="3001" max="3002" width="3.28515625" style="88" customWidth="1"/>
    <col min="3003" max="3003" width="1" style="88" customWidth="1"/>
    <col min="3004" max="3005" width="3.28515625" style="88" customWidth="1"/>
    <col min="3006" max="3006" width="1" style="88" customWidth="1"/>
    <col min="3007" max="3008" width="3.28515625" style="88" customWidth="1"/>
    <col min="3009" max="3009" width="1" style="88" customWidth="1"/>
    <col min="3010" max="3011" width="3.28515625" style="88" customWidth="1"/>
    <col min="3012" max="3012" width="1" style="88" customWidth="1"/>
    <col min="3013" max="3014" width="3.28515625" style="88" customWidth="1"/>
    <col min="3015" max="3015" width="1.5703125" style="88" customWidth="1"/>
    <col min="3016" max="3017" width="3.28515625" style="88" customWidth="1"/>
    <col min="3018" max="3018" width="1.5703125" style="88" customWidth="1"/>
    <col min="3019" max="3020" width="3.28515625" style="88" customWidth="1"/>
    <col min="3021" max="3021" width="1.5703125" style="88" customWidth="1"/>
    <col min="3022" max="3162" width="9.85546875" style="88"/>
    <col min="3163" max="3163" width="1.5703125" style="88" customWidth="1"/>
    <col min="3164" max="3165" width="3.28515625" style="88" customWidth="1"/>
    <col min="3166" max="3166" width="1" style="88" customWidth="1"/>
    <col min="3167" max="3168" width="3.28515625" style="88" customWidth="1"/>
    <col min="3169" max="3169" width="1" style="88" customWidth="1"/>
    <col min="3170" max="3171" width="3.28515625" style="88" customWidth="1"/>
    <col min="3172" max="3172" width="1" style="88" customWidth="1"/>
    <col min="3173" max="3174" width="3.28515625" style="88" customWidth="1"/>
    <col min="3175" max="3175" width="1" style="88" customWidth="1"/>
    <col min="3176" max="3177" width="3.28515625" style="88" customWidth="1"/>
    <col min="3178" max="3178" width="1" style="88" customWidth="1"/>
    <col min="3179" max="3180" width="3.28515625" style="88" customWidth="1"/>
    <col min="3181" max="3181" width="1" style="88" customWidth="1"/>
    <col min="3182" max="3183" width="3.28515625" style="88" customWidth="1"/>
    <col min="3184" max="3184" width="1" style="88" customWidth="1"/>
    <col min="3185" max="3186" width="3.28515625" style="88" customWidth="1"/>
    <col min="3187" max="3187" width="1" style="88" customWidth="1"/>
    <col min="3188" max="3189" width="3.28515625" style="88" customWidth="1"/>
    <col min="3190" max="3190" width="1" style="88" customWidth="1"/>
    <col min="3191" max="3192" width="3.28515625" style="88" customWidth="1"/>
    <col min="3193" max="3193" width="1" style="88" customWidth="1"/>
    <col min="3194" max="3195" width="3.28515625" style="88" customWidth="1"/>
    <col min="3196" max="3196" width="1" style="88" customWidth="1"/>
    <col min="3197" max="3198" width="3.28515625" style="88" customWidth="1"/>
    <col min="3199" max="3199" width="1" style="88" customWidth="1"/>
    <col min="3200" max="3201" width="3.28515625" style="88" customWidth="1"/>
    <col min="3202" max="3202" width="1" style="88" customWidth="1"/>
    <col min="3203" max="3204" width="3.28515625" style="88" customWidth="1"/>
    <col min="3205" max="3205" width="1" style="88" customWidth="1"/>
    <col min="3206" max="3207" width="3.28515625" style="88" customWidth="1"/>
    <col min="3208" max="3208" width="1" style="88" customWidth="1"/>
    <col min="3209" max="3210" width="3.28515625" style="88" customWidth="1"/>
    <col min="3211" max="3211" width="1" style="88" customWidth="1"/>
    <col min="3212" max="3213" width="3.28515625" style="88" customWidth="1"/>
    <col min="3214" max="3214" width="1" style="88" customWidth="1"/>
    <col min="3215" max="3216" width="3.28515625" style="88" customWidth="1"/>
    <col min="3217" max="3217" width="1" style="88" customWidth="1"/>
    <col min="3218" max="3219" width="3.28515625" style="88" customWidth="1"/>
    <col min="3220" max="3220" width="1" style="88" customWidth="1"/>
    <col min="3221" max="3222" width="3.28515625" style="88" customWidth="1"/>
    <col min="3223" max="3223" width="1" style="88" customWidth="1"/>
    <col min="3224" max="3225" width="3.28515625" style="88" customWidth="1"/>
    <col min="3226" max="3226" width="1" style="88" customWidth="1"/>
    <col min="3227" max="3228" width="3.28515625" style="88" customWidth="1"/>
    <col min="3229" max="3229" width="1" style="88" customWidth="1"/>
    <col min="3230" max="3231" width="3.28515625" style="88" customWidth="1"/>
    <col min="3232" max="3232" width="1" style="88" customWidth="1"/>
    <col min="3233" max="3234" width="3.28515625" style="88" customWidth="1"/>
    <col min="3235" max="3235" width="1" style="88" customWidth="1"/>
    <col min="3236" max="3237" width="3.28515625" style="88" customWidth="1"/>
    <col min="3238" max="3238" width="1" style="88" customWidth="1"/>
    <col min="3239" max="3240" width="3.28515625" style="88" customWidth="1"/>
    <col min="3241" max="3241" width="1" style="88" customWidth="1"/>
    <col min="3242" max="3243" width="3.28515625" style="88" customWidth="1"/>
    <col min="3244" max="3244" width="1" style="88" customWidth="1"/>
    <col min="3245" max="3246" width="3.28515625" style="88" customWidth="1"/>
    <col min="3247" max="3247" width="1" style="88" customWidth="1"/>
    <col min="3248" max="3249" width="3.28515625" style="88" customWidth="1"/>
    <col min="3250" max="3250" width="1" style="88" customWidth="1"/>
    <col min="3251" max="3252" width="3.28515625" style="88" customWidth="1"/>
    <col min="3253" max="3253" width="1" style="88" customWidth="1"/>
    <col min="3254" max="3255" width="3.28515625" style="88" customWidth="1"/>
    <col min="3256" max="3256" width="1" style="88" customWidth="1"/>
    <col min="3257" max="3258" width="3.28515625" style="88" customWidth="1"/>
    <col min="3259" max="3259" width="1" style="88" customWidth="1"/>
    <col min="3260" max="3261" width="3.28515625" style="88" customWidth="1"/>
    <col min="3262" max="3262" width="1" style="88" customWidth="1"/>
    <col min="3263" max="3264" width="3.28515625" style="88" customWidth="1"/>
    <col min="3265" max="3265" width="1" style="88" customWidth="1"/>
    <col min="3266" max="3267" width="3.28515625" style="88" customWidth="1"/>
    <col min="3268" max="3268" width="1" style="88" customWidth="1"/>
    <col min="3269" max="3270" width="3.28515625" style="88" customWidth="1"/>
    <col min="3271" max="3271" width="1.5703125" style="88" customWidth="1"/>
    <col min="3272" max="3273" width="3.28515625" style="88" customWidth="1"/>
    <col min="3274" max="3274" width="1.5703125" style="88" customWidth="1"/>
    <col min="3275" max="3276" width="3.28515625" style="88" customWidth="1"/>
    <col min="3277" max="3277" width="1.5703125" style="88" customWidth="1"/>
    <col min="3278" max="3418" width="9.85546875" style="88"/>
    <col min="3419" max="3419" width="1.5703125" style="88" customWidth="1"/>
    <col min="3420" max="3421" width="3.28515625" style="88" customWidth="1"/>
    <col min="3422" max="3422" width="1" style="88" customWidth="1"/>
    <col min="3423" max="3424" width="3.28515625" style="88" customWidth="1"/>
    <col min="3425" max="3425" width="1" style="88" customWidth="1"/>
    <col min="3426" max="3427" width="3.28515625" style="88" customWidth="1"/>
    <col min="3428" max="3428" width="1" style="88" customWidth="1"/>
    <col min="3429" max="3430" width="3.28515625" style="88" customWidth="1"/>
    <col min="3431" max="3431" width="1" style="88" customWidth="1"/>
    <col min="3432" max="3433" width="3.28515625" style="88" customWidth="1"/>
    <col min="3434" max="3434" width="1" style="88" customWidth="1"/>
    <col min="3435" max="3436" width="3.28515625" style="88" customWidth="1"/>
    <col min="3437" max="3437" width="1" style="88" customWidth="1"/>
    <col min="3438" max="3439" width="3.28515625" style="88" customWidth="1"/>
    <col min="3440" max="3440" width="1" style="88" customWidth="1"/>
    <col min="3441" max="3442" width="3.28515625" style="88" customWidth="1"/>
    <col min="3443" max="3443" width="1" style="88" customWidth="1"/>
    <col min="3444" max="3445" width="3.28515625" style="88" customWidth="1"/>
    <col min="3446" max="3446" width="1" style="88" customWidth="1"/>
    <col min="3447" max="3448" width="3.28515625" style="88" customWidth="1"/>
    <col min="3449" max="3449" width="1" style="88" customWidth="1"/>
    <col min="3450" max="3451" width="3.28515625" style="88" customWidth="1"/>
    <col min="3452" max="3452" width="1" style="88" customWidth="1"/>
    <col min="3453" max="3454" width="3.28515625" style="88" customWidth="1"/>
    <col min="3455" max="3455" width="1" style="88" customWidth="1"/>
    <col min="3456" max="3457" width="3.28515625" style="88" customWidth="1"/>
    <col min="3458" max="3458" width="1" style="88" customWidth="1"/>
    <col min="3459" max="3460" width="3.28515625" style="88" customWidth="1"/>
    <col min="3461" max="3461" width="1" style="88" customWidth="1"/>
    <col min="3462" max="3463" width="3.28515625" style="88" customWidth="1"/>
    <col min="3464" max="3464" width="1" style="88" customWidth="1"/>
    <col min="3465" max="3466" width="3.28515625" style="88" customWidth="1"/>
    <col min="3467" max="3467" width="1" style="88" customWidth="1"/>
    <col min="3468" max="3469" width="3.28515625" style="88" customWidth="1"/>
    <col min="3470" max="3470" width="1" style="88" customWidth="1"/>
    <col min="3471" max="3472" width="3.28515625" style="88" customWidth="1"/>
    <col min="3473" max="3473" width="1" style="88" customWidth="1"/>
    <col min="3474" max="3475" width="3.28515625" style="88" customWidth="1"/>
    <col min="3476" max="3476" width="1" style="88" customWidth="1"/>
    <col min="3477" max="3478" width="3.28515625" style="88" customWidth="1"/>
    <col min="3479" max="3479" width="1" style="88" customWidth="1"/>
    <col min="3480" max="3481" width="3.28515625" style="88" customWidth="1"/>
    <col min="3482" max="3482" width="1" style="88" customWidth="1"/>
    <col min="3483" max="3484" width="3.28515625" style="88" customWidth="1"/>
    <col min="3485" max="3485" width="1" style="88" customWidth="1"/>
    <col min="3486" max="3487" width="3.28515625" style="88" customWidth="1"/>
    <col min="3488" max="3488" width="1" style="88" customWidth="1"/>
    <col min="3489" max="3490" width="3.28515625" style="88" customWidth="1"/>
    <col min="3491" max="3491" width="1" style="88" customWidth="1"/>
    <col min="3492" max="3493" width="3.28515625" style="88" customWidth="1"/>
    <col min="3494" max="3494" width="1" style="88" customWidth="1"/>
    <col min="3495" max="3496" width="3.28515625" style="88" customWidth="1"/>
    <col min="3497" max="3497" width="1" style="88" customWidth="1"/>
    <col min="3498" max="3499" width="3.28515625" style="88" customWidth="1"/>
    <col min="3500" max="3500" width="1" style="88" customWidth="1"/>
    <col min="3501" max="3502" width="3.28515625" style="88" customWidth="1"/>
    <col min="3503" max="3503" width="1" style="88" customWidth="1"/>
    <col min="3504" max="3505" width="3.28515625" style="88" customWidth="1"/>
    <col min="3506" max="3506" width="1" style="88" customWidth="1"/>
    <col min="3507" max="3508" width="3.28515625" style="88" customWidth="1"/>
    <col min="3509" max="3509" width="1" style="88" customWidth="1"/>
    <col min="3510" max="3511" width="3.28515625" style="88" customWidth="1"/>
    <col min="3512" max="3512" width="1" style="88" customWidth="1"/>
    <col min="3513" max="3514" width="3.28515625" style="88" customWidth="1"/>
    <col min="3515" max="3515" width="1" style="88" customWidth="1"/>
    <col min="3516" max="3517" width="3.28515625" style="88" customWidth="1"/>
    <col min="3518" max="3518" width="1" style="88" customWidth="1"/>
    <col min="3519" max="3520" width="3.28515625" style="88" customWidth="1"/>
    <col min="3521" max="3521" width="1" style="88" customWidth="1"/>
    <col min="3522" max="3523" width="3.28515625" style="88" customWidth="1"/>
    <col min="3524" max="3524" width="1" style="88" customWidth="1"/>
    <col min="3525" max="3526" width="3.28515625" style="88" customWidth="1"/>
    <col min="3527" max="3527" width="1.5703125" style="88" customWidth="1"/>
    <col min="3528" max="3529" width="3.28515625" style="88" customWidth="1"/>
    <col min="3530" max="3530" width="1.5703125" style="88" customWidth="1"/>
    <col min="3531" max="3532" width="3.28515625" style="88" customWidth="1"/>
    <col min="3533" max="3533" width="1.5703125" style="88" customWidth="1"/>
    <col min="3534" max="3674" width="9.85546875" style="88"/>
    <col min="3675" max="3675" width="1.5703125" style="88" customWidth="1"/>
    <col min="3676" max="3677" width="3.28515625" style="88" customWidth="1"/>
    <col min="3678" max="3678" width="1" style="88" customWidth="1"/>
    <col min="3679" max="3680" width="3.28515625" style="88" customWidth="1"/>
    <col min="3681" max="3681" width="1" style="88" customWidth="1"/>
    <col min="3682" max="3683" width="3.28515625" style="88" customWidth="1"/>
    <col min="3684" max="3684" width="1" style="88" customWidth="1"/>
    <col min="3685" max="3686" width="3.28515625" style="88" customWidth="1"/>
    <col min="3687" max="3687" width="1" style="88" customWidth="1"/>
    <col min="3688" max="3689" width="3.28515625" style="88" customWidth="1"/>
    <col min="3690" max="3690" width="1" style="88" customWidth="1"/>
    <col min="3691" max="3692" width="3.28515625" style="88" customWidth="1"/>
    <col min="3693" max="3693" width="1" style="88" customWidth="1"/>
    <col min="3694" max="3695" width="3.28515625" style="88" customWidth="1"/>
    <col min="3696" max="3696" width="1" style="88" customWidth="1"/>
    <col min="3697" max="3698" width="3.28515625" style="88" customWidth="1"/>
    <col min="3699" max="3699" width="1" style="88" customWidth="1"/>
    <col min="3700" max="3701" width="3.28515625" style="88" customWidth="1"/>
    <col min="3702" max="3702" width="1" style="88" customWidth="1"/>
    <col min="3703" max="3704" width="3.28515625" style="88" customWidth="1"/>
    <col min="3705" max="3705" width="1" style="88" customWidth="1"/>
    <col min="3706" max="3707" width="3.28515625" style="88" customWidth="1"/>
    <col min="3708" max="3708" width="1" style="88" customWidth="1"/>
    <col min="3709" max="3710" width="3.28515625" style="88" customWidth="1"/>
    <col min="3711" max="3711" width="1" style="88" customWidth="1"/>
    <col min="3712" max="3713" width="3.28515625" style="88" customWidth="1"/>
    <col min="3714" max="3714" width="1" style="88" customWidth="1"/>
    <col min="3715" max="3716" width="3.28515625" style="88" customWidth="1"/>
    <col min="3717" max="3717" width="1" style="88" customWidth="1"/>
    <col min="3718" max="3719" width="3.28515625" style="88" customWidth="1"/>
    <col min="3720" max="3720" width="1" style="88" customWidth="1"/>
    <col min="3721" max="3722" width="3.28515625" style="88" customWidth="1"/>
    <col min="3723" max="3723" width="1" style="88" customWidth="1"/>
    <col min="3724" max="3725" width="3.28515625" style="88" customWidth="1"/>
    <col min="3726" max="3726" width="1" style="88" customWidth="1"/>
    <col min="3727" max="3728" width="3.28515625" style="88" customWidth="1"/>
    <col min="3729" max="3729" width="1" style="88" customWidth="1"/>
    <col min="3730" max="3731" width="3.28515625" style="88" customWidth="1"/>
    <col min="3732" max="3732" width="1" style="88" customWidth="1"/>
    <col min="3733" max="3734" width="3.28515625" style="88" customWidth="1"/>
    <col min="3735" max="3735" width="1" style="88" customWidth="1"/>
    <col min="3736" max="3737" width="3.28515625" style="88" customWidth="1"/>
    <col min="3738" max="3738" width="1" style="88" customWidth="1"/>
    <col min="3739" max="3740" width="3.28515625" style="88" customWidth="1"/>
    <col min="3741" max="3741" width="1" style="88" customWidth="1"/>
    <col min="3742" max="3743" width="3.28515625" style="88" customWidth="1"/>
    <col min="3744" max="3744" width="1" style="88" customWidth="1"/>
    <col min="3745" max="3746" width="3.28515625" style="88" customWidth="1"/>
    <col min="3747" max="3747" width="1" style="88" customWidth="1"/>
    <col min="3748" max="3749" width="3.28515625" style="88" customWidth="1"/>
    <col min="3750" max="3750" width="1" style="88" customWidth="1"/>
    <col min="3751" max="3752" width="3.28515625" style="88" customWidth="1"/>
    <col min="3753" max="3753" width="1" style="88" customWidth="1"/>
    <col min="3754" max="3755" width="3.28515625" style="88" customWidth="1"/>
    <col min="3756" max="3756" width="1" style="88" customWidth="1"/>
    <col min="3757" max="3758" width="3.28515625" style="88" customWidth="1"/>
    <col min="3759" max="3759" width="1" style="88" customWidth="1"/>
    <col min="3760" max="3761" width="3.28515625" style="88" customWidth="1"/>
    <col min="3762" max="3762" width="1" style="88" customWidth="1"/>
    <col min="3763" max="3764" width="3.28515625" style="88" customWidth="1"/>
    <col min="3765" max="3765" width="1" style="88" customWidth="1"/>
    <col min="3766" max="3767" width="3.28515625" style="88" customWidth="1"/>
    <col min="3768" max="3768" width="1" style="88" customWidth="1"/>
    <col min="3769" max="3770" width="3.28515625" style="88" customWidth="1"/>
    <col min="3771" max="3771" width="1" style="88" customWidth="1"/>
    <col min="3772" max="3773" width="3.28515625" style="88" customWidth="1"/>
    <col min="3774" max="3774" width="1" style="88" customWidth="1"/>
    <col min="3775" max="3776" width="3.28515625" style="88" customWidth="1"/>
    <col min="3777" max="3777" width="1" style="88" customWidth="1"/>
    <col min="3778" max="3779" width="3.28515625" style="88" customWidth="1"/>
    <col min="3780" max="3780" width="1" style="88" customWidth="1"/>
    <col min="3781" max="3782" width="3.28515625" style="88" customWidth="1"/>
    <col min="3783" max="3783" width="1.5703125" style="88" customWidth="1"/>
    <col min="3784" max="3785" width="3.28515625" style="88" customWidth="1"/>
    <col min="3786" max="3786" width="1.5703125" style="88" customWidth="1"/>
    <col min="3787" max="3788" width="3.28515625" style="88" customWidth="1"/>
    <col min="3789" max="3789" width="1.5703125" style="88" customWidth="1"/>
    <col min="3790" max="3930" width="9.85546875" style="88"/>
    <col min="3931" max="3931" width="1.5703125" style="88" customWidth="1"/>
    <col min="3932" max="3933" width="3.28515625" style="88" customWidth="1"/>
    <col min="3934" max="3934" width="1" style="88" customWidth="1"/>
    <col min="3935" max="3936" width="3.28515625" style="88" customWidth="1"/>
    <col min="3937" max="3937" width="1" style="88" customWidth="1"/>
    <col min="3938" max="3939" width="3.28515625" style="88" customWidth="1"/>
    <col min="3940" max="3940" width="1" style="88" customWidth="1"/>
    <col min="3941" max="3942" width="3.28515625" style="88" customWidth="1"/>
    <col min="3943" max="3943" width="1" style="88" customWidth="1"/>
    <col min="3944" max="3945" width="3.28515625" style="88" customWidth="1"/>
    <col min="3946" max="3946" width="1" style="88" customWidth="1"/>
    <col min="3947" max="3948" width="3.28515625" style="88" customWidth="1"/>
    <col min="3949" max="3949" width="1" style="88" customWidth="1"/>
    <col min="3950" max="3951" width="3.28515625" style="88" customWidth="1"/>
    <col min="3952" max="3952" width="1" style="88" customWidth="1"/>
    <col min="3953" max="3954" width="3.28515625" style="88" customWidth="1"/>
    <col min="3955" max="3955" width="1" style="88" customWidth="1"/>
    <col min="3956" max="3957" width="3.28515625" style="88" customWidth="1"/>
    <col min="3958" max="3958" width="1" style="88" customWidth="1"/>
    <col min="3959" max="3960" width="3.28515625" style="88" customWidth="1"/>
    <col min="3961" max="3961" width="1" style="88" customWidth="1"/>
    <col min="3962" max="3963" width="3.28515625" style="88" customWidth="1"/>
    <col min="3964" max="3964" width="1" style="88" customWidth="1"/>
    <col min="3965" max="3966" width="3.28515625" style="88" customWidth="1"/>
    <col min="3967" max="3967" width="1" style="88" customWidth="1"/>
    <col min="3968" max="3969" width="3.28515625" style="88" customWidth="1"/>
    <col min="3970" max="3970" width="1" style="88" customWidth="1"/>
    <col min="3971" max="3972" width="3.28515625" style="88" customWidth="1"/>
    <col min="3973" max="3973" width="1" style="88" customWidth="1"/>
    <col min="3974" max="3975" width="3.28515625" style="88" customWidth="1"/>
    <col min="3976" max="3976" width="1" style="88" customWidth="1"/>
    <col min="3977" max="3978" width="3.28515625" style="88" customWidth="1"/>
    <col min="3979" max="3979" width="1" style="88" customWidth="1"/>
    <col min="3980" max="3981" width="3.28515625" style="88" customWidth="1"/>
    <col min="3982" max="3982" width="1" style="88" customWidth="1"/>
    <col min="3983" max="3984" width="3.28515625" style="88" customWidth="1"/>
    <col min="3985" max="3985" width="1" style="88" customWidth="1"/>
    <col min="3986" max="3987" width="3.28515625" style="88" customWidth="1"/>
    <col min="3988" max="3988" width="1" style="88" customWidth="1"/>
    <col min="3989" max="3990" width="3.28515625" style="88" customWidth="1"/>
    <col min="3991" max="3991" width="1" style="88" customWidth="1"/>
    <col min="3992" max="3993" width="3.28515625" style="88" customWidth="1"/>
    <col min="3994" max="3994" width="1" style="88" customWidth="1"/>
    <col min="3995" max="3996" width="3.28515625" style="88" customWidth="1"/>
    <col min="3997" max="3997" width="1" style="88" customWidth="1"/>
    <col min="3998" max="3999" width="3.28515625" style="88" customWidth="1"/>
    <col min="4000" max="4000" width="1" style="88" customWidth="1"/>
    <col min="4001" max="4002" width="3.28515625" style="88" customWidth="1"/>
    <col min="4003" max="4003" width="1" style="88" customWidth="1"/>
    <col min="4004" max="4005" width="3.28515625" style="88" customWidth="1"/>
    <col min="4006" max="4006" width="1" style="88" customWidth="1"/>
    <col min="4007" max="4008" width="3.28515625" style="88" customWidth="1"/>
    <col min="4009" max="4009" width="1" style="88" customWidth="1"/>
    <col min="4010" max="4011" width="3.28515625" style="88" customWidth="1"/>
    <col min="4012" max="4012" width="1" style="88" customWidth="1"/>
    <col min="4013" max="4014" width="3.28515625" style="88" customWidth="1"/>
    <col min="4015" max="4015" width="1" style="88" customWidth="1"/>
    <col min="4016" max="4017" width="3.28515625" style="88" customWidth="1"/>
    <col min="4018" max="4018" width="1" style="88" customWidth="1"/>
    <col min="4019" max="4020" width="3.28515625" style="88" customWidth="1"/>
    <col min="4021" max="4021" width="1" style="88" customWidth="1"/>
    <col min="4022" max="4023" width="3.28515625" style="88" customWidth="1"/>
    <col min="4024" max="4024" width="1" style="88" customWidth="1"/>
    <col min="4025" max="4026" width="3.28515625" style="88" customWidth="1"/>
    <col min="4027" max="4027" width="1" style="88" customWidth="1"/>
    <col min="4028" max="4029" width="3.28515625" style="88" customWidth="1"/>
    <col min="4030" max="4030" width="1" style="88" customWidth="1"/>
    <col min="4031" max="4032" width="3.28515625" style="88" customWidth="1"/>
    <col min="4033" max="4033" width="1" style="88" customWidth="1"/>
    <col min="4034" max="4035" width="3.28515625" style="88" customWidth="1"/>
    <col min="4036" max="4036" width="1" style="88" customWidth="1"/>
    <col min="4037" max="4038" width="3.28515625" style="88" customWidth="1"/>
    <col min="4039" max="4039" width="1.5703125" style="88" customWidth="1"/>
    <col min="4040" max="4041" width="3.28515625" style="88" customWidth="1"/>
    <col min="4042" max="4042" width="1.5703125" style="88" customWidth="1"/>
    <col min="4043" max="4044" width="3.28515625" style="88" customWidth="1"/>
    <col min="4045" max="4045" width="1.5703125" style="88" customWidth="1"/>
    <col min="4046" max="4186" width="9.85546875" style="88"/>
    <col min="4187" max="4187" width="1.5703125" style="88" customWidth="1"/>
    <col min="4188" max="4189" width="3.28515625" style="88" customWidth="1"/>
    <col min="4190" max="4190" width="1" style="88" customWidth="1"/>
    <col min="4191" max="4192" width="3.28515625" style="88" customWidth="1"/>
    <col min="4193" max="4193" width="1" style="88" customWidth="1"/>
    <col min="4194" max="4195" width="3.28515625" style="88" customWidth="1"/>
    <col min="4196" max="4196" width="1" style="88" customWidth="1"/>
    <col min="4197" max="4198" width="3.28515625" style="88" customWidth="1"/>
    <col min="4199" max="4199" width="1" style="88" customWidth="1"/>
    <col min="4200" max="4201" width="3.28515625" style="88" customWidth="1"/>
    <col min="4202" max="4202" width="1" style="88" customWidth="1"/>
    <col min="4203" max="4204" width="3.28515625" style="88" customWidth="1"/>
    <col min="4205" max="4205" width="1" style="88" customWidth="1"/>
    <col min="4206" max="4207" width="3.28515625" style="88" customWidth="1"/>
    <col min="4208" max="4208" width="1" style="88" customWidth="1"/>
    <col min="4209" max="4210" width="3.28515625" style="88" customWidth="1"/>
    <col min="4211" max="4211" width="1" style="88" customWidth="1"/>
    <col min="4212" max="4213" width="3.28515625" style="88" customWidth="1"/>
    <col min="4214" max="4214" width="1" style="88" customWidth="1"/>
    <col min="4215" max="4216" width="3.28515625" style="88" customWidth="1"/>
    <col min="4217" max="4217" width="1" style="88" customWidth="1"/>
    <col min="4218" max="4219" width="3.28515625" style="88" customWidth="1"/>
    <col min="4220" max="4220" width="1" style="88" customWidth="1"/>
    <col min="4221" max="4222" width="3.28515625" style="88" customWidth="1"/>
    <col min="4223" max="4223" width="1" style="88" customWidth="1"/>
    <col min="4224" max="4225" width="3.28515625" style="88" customWidth="1"/>
    <col min="4226" max="4226" width="1" style="88" customWidth="1"/>
    <col min="4227" max="4228" width="3.28515625" style="88" customWidth="1"/>
    <col min="4229" max="4229" width="1" style="88" customWidth="1"/>
    <col min="4230" max="4231" width="3.28515625" style="88" customWidth="1"/>
    <col min="4232" max="4232" width="1" style="88" customWidth="1"/>
    <col min="4233" max="4234" width="3.28515625" style="88" customWidth="1"/>
    <col min="4235" max="4235" width="1" style="88" customWidth="1"/>
    <col min="4236" max="4237" width="3.28515625" style="88" customWidth="1"/>
    <col min="4238" max="4238" width="1" style="88" customWidth="1"/>
    <col min="4239" max="4240" width="3.28515625" style="88" customWidth="1"/>
    <col min="4241" max="4241" width="1" style="88" customWidth="1"/>
    <col min="4242" max="4243" width="3.28515625" style="88" customWidth="1"/>
    <col min="4244" max="4244" width="1" style="88" customWidth="1"/>
    <col min="4245" max="4246" width="3.28515625" style="88" customWidth="1"/>
    <col min="4247" max="4247" width="1" style="88" customWidth="1"/>
    <col min="4248" max="4249" width="3.28515625" style="88" customWidth="1"/>
    <col min="4250" max="4250" width="1" style="88" customWidth="1"/>
    <col min="4251" max="4252" width="3.28515625" style="88" customWidth="1"/>
    <col min="4253" max="4253" width="1" style="88" customWidth="1"/>
    <col min="4254" max="4255" width="3.28515625" style="88" customWidth="1"/>
    <col min="4256" max="4256" width="1" style="88" customWidth="1"/>
    <col min="4257" max="4258" width="3.28515625" style="88" customWidth="1"/>
    <col min="4259" max="4259" width="1" style="88" customWidth="1"/>
    <col min="4260" max="4261" width="3.28515625" style="88" customWidth="1"/>
    <col min="4262" max="4262" width="1" style="88" customWidth="1"/>
    <col min="4263" max="4264" width="3.28515625" style="88" customWidth="1"/>
    <col min="4265" max="4265" width="1" style="88" customWidth="1"/>
    <col min="4266" max="4267" width="3.28515625" style="88" customWidth="1"/>
    <col min="4268" max="4268" width="1" style="88" customWidth="1"/>
    <col min="4269" max="4270" width="3.28515625" style="88" customWidth="1"/>
    <col min="4271" max="4271" width="1" style="88" customWidth="1"/>
    <col min="4272" max="4273" width="3.28515625" style="88" customWidth="1"/>
    <col min="4274" max="4274" width="1" style="88" customWidth="1"/>
    <col min="4275" max="4276" width="3.28515625" style="88" customWidth="1"/>
    <col min="4277" max="4277" width="1" style="88" customWidth="1"/>
    <col min="4278" max="4279" width="3.28515625" style="88" customWidth="1"/>
    <col min="4280" max="4280" width="1" style="88" customWidth="1"/>
    <col min="4281" max="4282" width="3.28515625" style="88" customWidth="1"/>
    <col min="4283" max="4283" width="1" style="88" customWidth="1"/>
    <col min="4284" max="4285" width="3.28515625" style="88" customWidth="1"/>
    <col min="4286" max="4286" width="1" style="88" customWidth="1"/>
    <col min="4287" max="4288" width="3.28515625" style="88" customWidth="1"/>
    <col min="4289" max="4289" width="1" style="88" customWidth="1"/>
    <col min="4290" max="4291" width="3.28515625" style="88" customWidth="1"/>
    <col min="4292" max="4292" width="1" style="88" customWidth="1"/>
    <col min="4293" max="4294" width="3.28515625" style="88" customWidth="1"/>
    <col min="4295" max="4295" width="1.5703125" style="88" customWidth="1"/>
    <col min="4296" max="4297" width="3.28515625" style="88" customWidth="1"/>
    <col min="4298" max="4298" width="1.5703125" style="88" customWidth="1"/>
    <col min="4299" max="4300" width="3.28515625" style="88" customWidth="1"/>
    <col min="4301" max="4301" width="1.5703125" style="88" customWidth="1"/>
    <col min="4302" max="4442" width="9.85546875" style="88"/>
    <col min="4443" max="4443" width="1.5703125" style="88" customWidth="1"/>
    <col min="4444" max="4445" width="3.28515625" style="88" customWidth="1"/>
    <col min="4446" max="4446" width="1" style="88" customWidth="1"/>
    <col min="4447" max="4448" width="3.28515625" style="88" customWidth="1"/>
    <col min="4449" max="4449" width="1" style="88" customWidth="1"/>
    <col min="4450" max="4451" width="3.28515625" style="88" customWidth="1"/>
    <col min="4452" max="4452" width="1" style="88" customWidth="1"/>
    <col min="4453" max="4454" width="3.28515625" style="88" customWidth="1"/>
    <col min="4455" max="4455" width="1" style="88" customWidth="1"/>
    <col min="4456" max="4457" width="3.28515625" style="88" customWidth="1"/>
    <col min="4458" max="4458" width="1" style="88" customWidth="1"/>
    <col min="4459" max="4460" width="3.28515625" style="88" customWidth="1"/>
    <col min="4461" max="4461" width="1" style="88" customWidth="1"/>
    <col min="4462" max="4463" width="3.28515625" style="88" customWidth="1"/>
    <col min="4464" max="4464" width="1" style="88" customWidth="1"/>
    <col min="4465" max="4466" width="3.28515625" style="88" customWidth="1"/>
    <col min="4467" max="4467" width="1" style="88" customWidth="1"/>
    <col min="4468" max="4469" width="3.28515625" style="88" customWidth="1"/>
    <col min="4470" max="4470" width="1" style="88" customWidth="1"/>
    <col min="4471" max="4472" width="3.28515625" style="88" customWidth="1"/>
    <col min="4473" max="4473" width="1" style="88" customWidth="1"/>
    <col min="4474" max="4475" width="3.28515625" style="88" customWidth="1"/>
    <col min="4476" max="4476" width="1" style="88" customWidth="1"/>
    <col min="4477" max="4478" width="3.28515625" style="88" customWidth="1"/>
    <col min="4479" max="4479" width="1" style="88" customWidth="1"/>
    <col min="4480" max="4481" width="3.28515625" style="88" customWidth="1"/>
    <col min="4482" max="4482" width="1" style="88" customWidth="1"/>
    <col min="4483" max="4484" width="3.28515625" style="88" customWidth="1"/>
    <col min="4485" max="4485" width="1" style="88" customWidth="1"/>
    <col min="4486" max="4487" width="3.28515625" style="88" customWidth="1"/>
    <col min="4488" max="4488" width="1" style="88" customWidth="1"/>
    <col min="4489" max="4490" width="3.28515625" style="88" customWidth="1"/>
    <col min="4491" max="4491" width="1" style="88" customWidth="1"/>
    <col min="4492" max="4493" width="3.28515625" style="88" customWidth="1"/>
    <col min="4494" max="4494" width="1" style="88" customWidth="1"/>
    <col min="4495" max="4496" width="3.28515625" style="88" customWidth="1"/>
    <col min="4497" max="4497" width="1" style="88" customWidth="1"/>
    <col min="4498" max="4499" width="3.28515625" style="88" customWidth="1"/>
    <col min="4500" max="4500" width="1" style="88" customWidth="1"/>
    <col min="4501" max="4502" width="3.28515625" style="88" customWidth="1"/>
    <col min="4503" max="4503" width="1" style="88" customWidth="1"/>
    <col min="4504" max="4505" width="3.28515625" style="88" customWidth="1"/>
    <col min="4506" max="4506" width="1" style="88" customWidth="1"/>
    <col min="4507" max="4508" width="3.28515625" style="88" customWidth="1"/>
    <col min="4509" max="4509" width="1" style="88" customWidth="1"/>
    <col min="4510" max="4511" width="3.28515625" style="88" customWidth="1"/>
    <col min="4512" max="4512" width="1" style="88" customWidth="1"/>
    <col min="4513" max="4514" width="3.28515625" style="88" customWidth="1"/>
    <col min="4515" max="4515" width="1" style="88" customWidth="1"/>
    <col min="4516" max="4517" width="3.28515625" style="88" customWidth="1"/>
    <col min="4518" max="4518" width="1" style="88" customWidth="1"/>
    <col min="4519" max="4520" width="3.28515625" style="88" customWidth="1"/>
    <col min="4521" max="4521" width="1" style="88" customWidth="1"/>
    <col min="4522" max="4523" width="3.28515625" style="88" customWidth="1"/>
    <col min="4524" max="4524" width="1" style="88" customWidth="1"/>
    <col min="4525" max="4526" width="3.28515625" style="88" customWidth="1"/>
    <col min="4527" max="4527" width="1" style="88" customWidth="1"/>
    <col min="4528" max="4529" width="3.28515625" style="88" customWidth="1"/>
    <col min="4530" max="4530" width="1" style="88" customWidth="1"/>
    <col min="4531" max="4532" width="3.28515625" style="88" customWidth="1"/>
    <col min="4533" max="4533" width="1" style="88" customWidth="1"/>
    <col min="4534" max="4535" width="3.28515625" style="88" customWidth="1"/>
    <col min="4536" max="4536" width="1" style="88" customWidth="1"/>
    <col min="4537" max="4538" width="3.28515625" style="88" customWidth="1"/>
    <col min="4539" max="4539" width="1" style="88" customWidth="1"/>
    <col min="4540" max="4541" width="3.28515625" style="88" customWidth="1"/>
    <col min="4542" max="4542" width="1" style="88" customWidth="1"/>
    <col min="4543" max="4544" width="3.28515625" style="88" customWidth="1"/>
    <col min="4545" max="4545" width="1" style="88" customWidth="1"/>
    <col min="4546" max="4547" width="3.28515625" style="88" customWidth="1"/>
    <col min="4548" max="4548" width="1" style="88" customWidth="1"/>
    <col min="4549" max="4550" width="3.28515625" style="88" customWidth="1"/>
    <col min="4551" max="4551" width="1.5703125" style="88" customWidth="1"/>
    <col min="4552" max="4553" width="3.28515625" style="88" customWidth="1"/>
    <col min="4554" max="4554" width="1.5703125" style="88" customWidth="1"/>
    <col min="4555" max="4556" width="3.28515625" style="88" customWidth="1"/>
    <col min="4557" max="4557" width="1.5703125" style="88" customWidth="1"/>
    <col min="4558" max="4698" width="9.85546875" style="88"/>
    <col min="4699" max="4699" width="1.5703125" style="88" customWidth="1"/>
    <col min="4700" max="4701" width="3.28515625" style="88" customWidth="1"/>
    <col min="4702" max="4702" width="1" style="88" customWidth="1"/>
    <col min="4703" max="4704" width="3.28515625" style="88" customWidth="1"/>
    <col min="4705" max="4705" width="1" style="88" customWidth="1"/>
    <col min="4706" max="4707" width="3.28515625" style="88" customWidth="1"/>
    <col min="4708" max="4708" width="1" style="88" customWidth="1"/>
    <col min="4709" max="4710" width="3.28515625" style="88" customWidth="1"/>
    <col min="4711" max="4711" width="1" style="88" customWidth="1"/>
    <col min="4712" max="4713" width="3.28515625" style="88" customWidth="1"/>
    <col min="4714" max="4714" width="1" style="88" customWidth="1"/>
    <col min="4715" max="4716" width="3.28515625" style="88" customWidth="1"/>
    <col min="4717" max="4717" width="1" style="88" customWidth="1"/>
    <col min="4718" max="4719" width="3.28515625" style="88" customWidth="1"/>
    <col min="4720" max="4720" width="1" style="88" customWidth="1"/>
    <col min="4721" max="4722" width="3.28515625" style="88" customWidth="1"/>
    <col min="4723" max="4723" width="1" style="88" customWidth="1"/>
    <col min="4724" max="4725" width="3.28515625" style="88" customWidth="1"/>
    <col min="4726" max="4726" width="1" style="88" customWidth="1"/>
    <col min="4727" max="4728" width="3.28515625" style="88" customWidth="1"/>
    <col min="4729" max="4729" width="1" style="88" customWidth="1"/>
    <col min="4730" max="4731" width="3.28515625" style="88" customWidth="1"/>
    <col min="4732" max="4732" width="1" style="88" customWidth="1"/>
    <col min="4733" max="4734" width="3.28515625" style="88" customWidth="1"/>
    <col min="4735" max="4735" width="1" style="88" customWidth="1"/>
    <col min="4736" max="4737" width="3.28515625" style="88" customWidth="1"/>
    <col min="4738" max="4738" width="1" style="88" customWidth="1"/>
    <col min="4739" max="4740" width="3.28515625" style="88" customWidth="1"/>
    <col min="4741" max="4741" width="1" style="88" customWidth="1"/>
    <col min="4742" max="4743" width="3.28515625" style="88" customWidth="1"/>
    <col min="4744" max="4744" width="1" style="88" customWidth="1"/>
    <col min="4745" max="4746" width="3.28515625" style="88" customWidth="1"/>
    <col min="4747" max="4747" width="1" style="88" customWidth="1"/>
    <col min="4748" max="4749" width="3.28515625" style="88" customWidth="1"/>
    <col min="4750" max="4750" width="1" style="88" customWidth="1"/>
    <col min="4751" max="4752" width="3.28515625" style="88" customWidth="1"/>
    <col min="4753" max="4753" width="1" style="88" customWidth="1"/>
    <col min="4754" max="4755" width="3.28515625" style="88" customWidth="1"/>
    <col min="4756" max="4756" width="1" style="88" customWidth="1"/>
    <col min="4757" max="4758" width="3.28515625" style="88" customWidth="1"/>
    <col min="4759" max="4759" width="1" style="88" customWidth="1"/>
    <col min="4760" max="4761" width="3.28515625" style="88" customWidth="1"/>
    <col min="4762" max="4762" width="1" style="88" customWidth="1"/>
    <col min="4763" max="4764" width="3.28515625" style="88" customWidth="1"/>
    <col min="4765" max="4765" width="1" style="88" customWidth="1"/>
    <col min="4766" max="4767" width="3.28515625" style="88" customWidth="1"/>
    <col min="4768" max="4768" width="1" style="88" customWidth="1"/>
    <col min="4769" max="4770" width="3.28515625" style="88" customWidth="1"/>
    <col min="4771" max="4771" width="1" style="88" customWidth="1"/>
    <col min="4772" max="4773" width="3.28515625" style="88" customWidth="1"/>
    <col min="4774" max="4774" width="1" style="88" customWidth="1"/>
    <col min="4775" max="4776" width="3.28515625" style="88" customWidth="1"/>
    <col min="4777" max="4777" width="1" style="88" customWidth="1"/>
    <col min="4778" max="4779" width="3.28515625" style="88" customWidth="1"/>
    <col min="4780" max="4780" width="1" style="88" customWidth="1"/>
    <col min="4781" max="4782" width="3.28515625" style="88" customWidth="1"/>
    <col min="4783" max="4783" width="1" style="88" customWidth="1"/>
    <col min="4784" max="4785" width="3.28515625" style="88" customWidth="1"/>
    <col min="4786" max="4786" width="1" style="88" customWidth="1"/>
    <col min="4787" max="4788" width="3.28515625" style="88" customWidth="1"/>
    <col min="4789" max="4789" width="1" style="88" customWidth="1"/>
    <col min="4790" max="4791" width="3.28515625" style="88" customWidth="1"/>
    <col min="4792" max="4792" width="1" style="88" customWidth="1"/>
    <col min="4793" max="4794" width="3.28515625" style="88" customWidth="1"/>
    <col min="4795" max="4795" width="1" style="88" customWidth="1"/>
    <col min="4796" max="4797" width="3.28515625" style="88" customWidth="1"/>
    <col min="4798" max="4798" width="1" style="88" customWidth="1"/>
    <col min="4799" max="4800" width="3.28515625" style="88" customWidth="1"/>
    <col min="4801" max="4801" width="1" style="88" customWidth="1"/>
    <col min="4802" max="4803" width="3.28515625" style="88" customWidth="1"/>
    <col min="4804" max="4804" width="1" style="88" customWidth="1"/>
    <col min="4805" max="4806" width="3.28515625" style="88" customWidth="1"/>
    <col min="4807" max="4807" width="1.5703125" style="88" customWidth="1"/>
    <col min="4808" max="4809" width="3.28515625" style="88" customWidth="1"/>
    <col min="4810" max="4810" width="1.5703125" style="88" customWidth="1"/>
    <col min="4811" max="4812" width="3.28515625" style="88" customWidth="1"/>
    <col min="4813" max="4813" width="1.5703125" style="88" customWidth="1"/>
    <col min="4814" max="4954" width="9.85546875" style="88"/>
    <col min="4955" max="4955" width="1.5703125" style="88" customWidth="1"/>
    <col min="4956" max="4957" width="3.28515625" style="88" customWidth="1"/>
    <col min="4958" max="4958" width="1" style="88" customWidth="1"/>
    <col min="4959" max="4960" width="3.28515625" style="88" customWidth="1"/>
    <col min="4961" max="4961" width="1" style="88" customWidth="1"/>
    <col min="4962" max="4963" width="3.28515625" style="88" customWidth="1"/>
    <col min="4964" max="4964" width="1" style="88" customWidth="1"/>
    <col min="4965" max="4966" width="3.28515625" style="88" customWidth="1"/>
    <col min="4967" max="4967" width="1" style="88" customWidth="1"/>
    <col min="4968" max="4969" width="3.28515625" style="88" customWidth="1"/>
    <col min="4970" max="4970" width="1" style="88" customWidth="1"/>
    <col min="4971" max="4972" width="3.28515625" style="88" customWidth="1"/>
    <col min="4973" max="4973" width="1" style="88" customWidth="1"/>
    <col min="4974" max="4975" width="3.28515625" style="88" customWidth="1"/>
    <col min="4976" max="4976" width="1" style="88" customWidth="1"/>
    <col min="4977" max="4978" width="3.28515625" style="88" customWidth="1"/>
    <col min="4979" max="4979" width="1" style="88" customWidth="1"/>
    <col min="4980" max="4981" width="3.28515625" style="88" customWidth="1"/>
    <col min="4982" max="4982" width="1" style="88" customWidth="1"/>
    <col min="4983" max="4984" width="3.28515625" style="88" customWidth="1"/>
    <col min="4985" max="4985" width="1" style="88" customWidth="1"/>
    <col min="4986" max="4987" width="3.28515625" style="88" customWidth="1"/>
    <col min="4988" max="4988" width="1" style="88" customWidth="1"/>
    <col min="4989" max="4990" width="3.28515625" style="88" customWidth="1"/>
    <col min="4991" max="4991" width="1" style="88" customWidth="1"/>
    <col min="4992" max="4993" width="3.28515625" style="88" customWidth="1"/>
    <col min="4994" max="4994" width="1" style="88" customWidth="1"/>
    <col min="4995" max="4996" width="3.28515625" style="88" customWidth="1"/>
    <col min="4997" max="4997" width="1" style="88" customWidth="1"/>
    <col min="4998" max="4999" width="3.28515625" style="88" customWidth="1"/>
    <col min="5000" max="5000" width="1" style="88" customWidth="1"/>
    <col min="5001" max="5002" width="3.28515625" style="88" customWidth="1"/>
    <col min="5003" max="5003" width="1" style="88" customWidth="1"/>
    <col min="5004" max="5005" width="3.28515625" style="88" customWidth="1"/>
    <col min="5006" max="5006" width="1" style="88" customWidth="1"/>
    <col min="5007" max="5008" width="3.28515625" style="88" customWidth="1"/>
    <col min="5009" max="5009" width="1" style="88" customWidth="1"/>
    <col min="5010" max="5011" width="3.28515625" style="88" customWidth="1"/>
    <col min="5012" max="5012" width="1" style="88" customWidth="1"/>
    <col min="5013" max="5014" width="3.28515625" style="88" customWidth="1"/>
    <col min="5015" max="5015" width="1" style="88" customWidth="1"/>
    <col min="5016" max="5017" width="3.28515625" style="88" customWidth="1"/>
    <col min="5018" max="5018" width="1" style="88" customWidth="1"/>
    <col min="5019" max="5020" width="3.28515625" style="88" customWidth="1"/>
    <col min="5021" max="5021" width="1" style="88" customWidth="1"/>
    <col min="5022" max="5023" width="3.28515625" style="88" customWidth="1"/>
    <col min="5024" max="5024" width="1" style="88" customWidth="1"/>
    <col min="5025" max="5026" width="3.28515625" style="88" customWidth="1"/>
    <col min="5027" max="5027" width="1" style="88" customWidth="1"/>
    <col min="5028" max="5029" width="3.28515625" style="88" customWidth="1"/>
    <col min="5030" max="5030" width="1" style="88" customWidth="1"/>
    <col min="5031" max="5032" width="3.28515625" style="88" customWidth="1"/>
    <col min="5033" max="5033" width="1" style="88" customWidth="1"/>
    <col min="5034" max="5035" width="3.28515625" style="88" customWidth="1"/>
    <col min="5036" max="5036" width="1" style="88" customWidth="1"/>
    <col min="5037" max="5038" width="3.28515625" style="88" customWidth="1"/>
    <col min="5039" max="5039" width="1" style="88" customWidth="1"/>
    <col min="5040" max="5041" width="3.28515625" style="88" customWidth="1"/>
    <col min="5042" max="5042" width="1" style="88" customWidth="1"/>
    <col min="5043" max="5044" width="3.28515625" style="88" customWidth="1"/>
    <col min="5045" max="5045" width="1" style="88" customWidth="1"/>
    <col min="5046" max="5047" width="3.28515625" style="88" customWidth="1"/>
    <col min="5048" max="5048" width="1" style="88" customWidth="1"/>
    <col min="5049" max="5050" width="3.28515625" style="88" customWidth="1"/>
    <col min="5051" max="5051" width="1" style="88" customWidth="1"/>
    <col min="5052" max="5053" width="3.28515625" style="88" customWidth="1"/>
    <col min="5054" max="5054" width="1" style="88" customWidth="1"/>
    <col min="5055" max="5056" width="3.28515625" style="88" customWidth="1"/>
    <col min="5057" max="5057" width="1" style="88" customWidth="1"/>
    <col min="5058" max="5059" width="3.28515625" style="88" customWidth="1"/>
    <col min="5060" max="5060" width="1" style="88" customWidth="1"/>
    <col min="5061" max="5062" width="3.28515625" style="88" customWidth="1"/>
    <col min="5063" max="5063" width="1.5703125" style="88" customWidth="1"/>
    <col min="5064" max="5065" width="3.28515625" style="88" customWidth="1"/>
    <col min="5066" max="5066" width="1.5703125" style="88" customWidth="1"/>
    <col min="5067" max="5068" width="3.28515625" style="88" customWidth="1"/>
    <col min="5069" max="5069" width="1.5703125" style="88" customWidth="1"/>
    <col min="5070" max="5210" width="9.85546875" style="88"/>
    <col min="5211" max="5211" width="1.5703125" style="88" customWidth="1"/>
    <col min="5212" max="5213" width="3.28515625" style="88" customWidth="1"/>
    <col min="5214" max="5214" width="1" style="88" customWidth="1"/>
    <col min="5215" max="5216" width="3.28515625" style="88" customWidth="1"/>
    <col min="5217" max="5217" width="1" style="88" customWidth="1"/>
    <col min="5218" max="5219" width="3.28515625" style="88" customWidth="1"/>
    <col min="5220" max="5220" width="1" style="88" customWidth="1"/>
    <col min="5221" max="5222" width="3.28515625" style="88" customWidth="1"/>
    <col min="5223" max="5223" width="1" style="88" customWidth="1"/>
    <col min="5224" max="5225" width="3.28515625" style="88" customWidth="1"/>
    <col min="5226" max="5226" width="1" style="88" customWidth="1"/>
    <col min="5227" max="5228" width="3.28515625" style="88" customWidth="1"/>
    <col min="5229" max="5229" width="1" style="88" customWidth="1"/>
    <col min="5230" max="5231" width="3.28515625" style="88" customWidth="1"/>
    <col min="5232" max="5232" width="1" style="88" customWidth="1"/>
    <col min="5233" max="5234" width="3.28515625" style="88" customWidth="1"/>
    <col min="5235" max="5235" width="1" style="88" customWidth="1"/>
    <col min="5236" max="5237" width="3.28515625" style="88" customWidth="1"/>
    <col min="5238" max="5238" width="1" style="88" customWidth="1"/>
    <col min="5239" max="5240" width="3.28515625" style="88" customWidth="1"/>
    <col min="5241" max="5241" width="1" style="88" customWidth="1"/>
    <col min="5242" max="5243" width="3.28515625" style="88" customWidth="1"/>
    <col min="5244" max="5244" width="1" style="88" customWidth="1"/>
    <col min="5245" max="5246" width="3.28515625" style="88" customWidth="1"/>
    <col min="5247" max="5247" width="1" style="88" customWidth="1"/>
    <col min="5248" max="5249" width="3.28515625" style="88" customWidth="1"/>
    <col min="5250" max="5250" width="1" style="88" customWidth="1"/>
    <col min="5251" max="5252" width="3.28515625" style="88" customWidth="1"/>
    <col min="5253" max="5253" width="1" style="88" customWidth="1"/>
    <col min="5254" max="5255" width="3.28515625" style="88" customWidth="1"/>
    <col min="5256" max="5256" width="1" style="88" customWidth="1"/>
    <col min="5257" max="5258" width="3.28515625" style="88" customWidth="1"/>
    <col min="5259" max="5259" width="1" style="88" customWidth="1"/>
    <col min="5260" max="5261" width="3.28515625" style="88" customWidth="1"/>
    <col min="5262" max="5262" width="1" style="88" customWidth="1"/>
    <col min="5263" max="5264" width="3.28515625" style="88" customWidth="1"/>
    <col min="5265" max="5265" width="1" style="88" customWidth="1"/>
    <col min="5266" max="5267" width="3.28515625" style="88" customWidth="1"/>
    <col min="5268" max="5268" width="1" style="88" customWidth="1"/>
    <col min="5269" max="5270" width="3.28515625" style="88" customWidth="1"/>
    <col min="5271" max="5271" width="1" style="88" customWidth="1"/>
    <col min="5272" max="5273" width="3.28515625" style="88" customWidth="1"/>
    <col min="5274" max="5274" width="1" style="88" customWidth="1"/>
    <col min="5275" max="5276" width="3.28515625" style="88" customWidth="1"/>
    <col min="5277" max="5277" width="1" style="88" customWidth="1"/>
    <col min="5278" max="5279" width="3.28515625" style="88" customWidth="1"/>
    <col min="5280" max="5280" width="1" style="88" customWidth="1"/>
    <col min="5281" max="5282" width="3.28515625" style="88" customWidth="1"/>
    <col min="5283" max="5283" width="1" style="88" customWidth="1"/>
    <col min="5284" max="5285" width="3.28515625" style="88" customWidth="1"/>
    <col min="5286" max="5286" width="1" style="88" customWidth="1"/>
    <col min="5287" max="5288" width="3.28515625" style="88" customWidth="1"/>
    <col min="5289" max="5289" width="1" style="88" customWidth="1"/>
    <col min="5290" max="5291" width="3.28515625" style="88" customWidth="1"/>
    <col min="5292" max="5292" width="1" style="88" customWidth="1"/>
    <col min="5293" max="5294" width="3.28515625" style="88" customWidth="1"/>
    <col min="5295" max="5295" width="1" style="88" customWidth="1"/>
    <col min="5296" max="5297" width="3.28515625" style="88" customWidth="1"/>
    <col min="5298" max="5298" width="1" style="88" customWidth="1"/>
    <col min="5299" max="5300" width="3.28515625" style="88" customWidth="1"/>
    <col min="5301" max="5301" width="1" style="88" customWidth="1"/>
    <col min="5302" max="5303" width="3.28515625" style="88" customWidth="1"/>
    <col min="5304" max="5304" width="1" style="88" customWidth="1"/>
    <col min="5305" max="5306" width="3.28515625" style="88" customWidth="1"/>
    <col min="5307" max="5307" width="1" style="88" customWidth="1"/>
    <col min="5308" max="5309" width="3.28515625" style="88" customWidth="1"/>
    <col min="5310" max="5310" width="1" style="88" customWidth="1"/>
    <col min="5311" max="5312" width="3.28515625" style="88" customWidth="1"/>
    <col min="5313" max="5313" width="1" style="88" customWidth="1"/>
    <col min="5314" max="5315" width="3.28515625" style="88" customWidth="1"/>
    <col min="5316" max="5316" width="1" style="88" customWidth="1"/>
    <col min="5317" max="5318" width="3.28515625" style="88" customWidth="1"/>
    <col min="5319" max="5319" width="1.5703125" style="88" customWidth="1"/>
    <col min="5320" max="5321" width="3.28515625" style="88" customWidth="1"/>
    <col min="5322" max="5322" width="1.5703125" style="88" customWidth="1"/>
    <col min="5323" max="5324" width="3.28515625" style="88" customWidth="1"/>
    <col min="5325" max="5325" width="1.5703125" style="88" customWidth="1"/>
    <col min="5326" max="5466" width="9.85546875" style="88"/>
    <col min="5467" max="5467" width="1.5703125" style="88" customWidth="1"/>
    <col min="5468" max="5469" width="3.28515625" style="88" customWidth="1"/>
    <col min="5470" max="5470" width="1" style="88" customWidth="1"/>
    <col min="5471" max="5472" width="3.28515625" style="88" customWidth="1"/>
    <col min="5473" max="5473" width="1" style="88" customWidth="1"/>
    <col min="5474" max="5475" width="3.28515625" style="88" customWidth="1"/>
    <col min="5476" max="5476" width="1" style="88" customWidth="1"/>
    <col min="5477" max="5478" width="3.28515625" style="88" customWidth="1"/>
    <col min="5479" max="5479" width="1" style="88" customWidth="1"/>
    <col min="5480" max="5481" width="3.28515625" style="88" customWidth="1"/>
    <col min="5482" max="5482" width="1" style="88" customWidth="1"/>
    <col min="5483" max="5484" width="3.28515625" style="88" customWidth="1"/>
    <col min="5485" max="5485" width="1" style="88" customWidth="1"/>
    <col min="5486" max="5487" width="3.28515625" style="88" customWidth="1"/>
    <col min="5488" max="5488" width="1" style="88" customWidth="1"/>
    <col min="5489" max="5490" width="3.28515625" style="88" customWidth="1"/>
    <col min="5491" max="5491" width="1" style="88" customWidth="1"/>
    <col min="5492" max="5493" width="3.28515625" style="88" customWidth="1"/>
    <col min="5494" max="5494" width="1" style="88" customWidth="1"/>
    <col min="5495" max="5496" width="3.28515625" style="88" customWidth="1"/>
    <col min="5497" max="5497" width="1" style="88" customWidth="1"/>
    <col min="5498" max="5499" width="3.28515625" style="88" customWidth="1"/>
    <col min="5500" max="5500" width="1" style="88" customWidth="1"/>
    <col min="5501" max="5502" width="3.28515625" style="88" customWidth="1"/>
    <col min="5503" max="5503" width="1" style="88" customWidth="1"/>
    <col min="5504" max="5505" width="3.28515625" style="88" customWidth="1"/>
    <col min="5506" max="5506" width="1" style="88" customWidth="1"/>
    <col min="5507" max="5508" width="3.28515625" style="88" customWidth="1"/>
    <col min="5509" max="5509" width="1" style="88" customWidth="1"/>
    <col min="5510" max="5511" width="3.28515625" style="88" customWidth="1"/>
    <col min="5512" max="5512" width="1" style="88" customWidth="1"/>
    <col min="5513" max="5514" width="3.28515625" style="88" customWidth="1"/>
    <col min="5515" max="5515" width="1" style="88" customWidth="1"/>
    <col min="5516" max="5517" width="3.28515625" style="88" customWidth="1"/>
    <col min="5518" max="5518" width="1" style="88" customWidth="1"/>
    <col min="5519" max="5520" width="3.28515625" style="88" customWidth="1"/>
    <col min="5521" max="5521" width="1" style="88" customWidth="1"/>
    <col min="5522" max="5523" width="3.28515625" style="88" customWidth="1"/>
    <col min="5524" max="5524" width="1" style="88" customWidth="1"/>
    <col min="5525" max="5526" width="3.28515625" style="88" customWidth="1"/>
    <col min="5527" max="5527" width="1" style="88" customWidth="1"/>
    <col min="5528" max="5529" width="3.28515625" style="88" customWidth="1"/>
    <col min="5530" max="5530" width="1" style="88" customWidth="1"/>
    <col min="5531" max="5532" width="3.28515625" style="88" customWidth="1"/>
    <col min="5533" max="5533" width="1" style="88" customWidth="1"/>
    <col min="5534" max="5535" width="3.28515625" style="88" customWidth="1"/>
    <col min="5536" max="5536" width="1" style="88" customWidth="1"/>
    <col min="5537" max="5538" width="3.28515625" style="88" customWidth="1"/>
    <col min="5539" max="5539" width="1" style="88" customWidth="1"/>
    <col min="5540" max="5541" width="3.28515625" style="88" customWidth="1"/>
    <col min="5542" max="5542" width="1" style="88" customWidth="1"/>
    <col min="5543" max="5544" width="3.28515625" style="88" customWidth="1"/>
    <col min="5545" max="5545" width="1" style="88" customWidth="1"/>
    <col min="5546" max="5547" width="3.28515625" style="88" customWidth="1"/>
    <col min="5548" max="5548" width="1" style="88" customWidth="1"/>
    <col min="5549" max="5550" width="3.28515625" style="88" customWidth="1"/>
    <col min="5551" max="5551" width="1" style="88" customWidth="1"/>
    <col min="5552" max="5553" width="3.28515625" style="88" customWidth="1"/>
    <col min="5554" max="5554" width="1" style="88" customWidth="1"/>
    <col min="5555" max="5556" width="3.28515625" style="88" customWidth="1"/>
    <col min="5557" max="5557" width="1" style="88" customWidth="1"/>
    <col min="5558" max="5559" width="3.28515625" style="88" customWidth="1"/>
    <col min="5560" max="5560" width="1" style="88" customWidth="1"/>
    <col min="5561" max="5562" width="3.28515625" style="88" customWidth="1"/>
    <col min="5563" max="5563" width="1" style="88" customWidth="1"/>
    <col min="5564" max="5565" width="3.28515625" style="88" customWidth="1"/>
    <col min="5566" max="5566" width="1" style="88" customWidth="1"/>
    <col min="5567" max="5568" width="3.28515625" style="88" customWidth="1"/>
    <col min="5569" max="5569" width="1" style="88" customWidth="1"/>
    <col min="5570" max="5571" width="3.28515625" style="88" customWidth="1"/>
    <col min="5572" max="5572" width="1" style="88" customWidth="1"/>
    <col min="5573" max="5574" width="3.28515625" style="88" customWidth="1"/>
    <col min="5575" max="5575" width="1.5703125" style="88" customWidth="1"/>
    <col min="5576" max="5577" width="3.28515625" style="88" customWidth="1"/>
    <col min="5578" max="5578" width="1.5703125" style="88" customWidth="1"/>
    <col min="5579" max="5580" width="3.28515625" style="88" customWidth="1"/>
    <col min="5581" max="5581" width="1.5703125" style="88" customWidth="1"/>
    <col min="5582" max="5722" width="9.85546875" style="88"/>
    <col min="5723" max="5723" width="1.5703125" style="88" customWidth="1"/>
    <col min="5724" max="5725" width="3.28515625" style="88" customWidth="1"/>
    <col min="5726" max="5726" width="1" style="88" customWidth="1"/>
    <col min="5727" max="5728" width="3.28515625" style="88" customWidth="1"/>
    <col min="5729" max="5729" width="1" style="88" customWidth="1"/>
    <col min="5730" max="5731" width="3.28515625" style="88" customWidth="1"/>
    <col min="5732" max="5732" width="1" style="88" customWidth="1"/>
    <col min="5733" max="5734" width="3.28515625" style="88" customWidth="1"/>
    <col min="5735" max="5735" width="1" style="88" customWidth="1"/>
    <col min="5736" max="5737" width="3.28515625" style="88" customWidth="1"/>
    <col min="5738" max="5738" width="1" style="88" customWidth="1"/>
    <col min="5739" max="5740" width="3.28515625" style="88" customWidth="1"/>
    <col min="5741" max="5741" width="1" style="88" customWidth="1"/>
    <col min="5742" max="5743" width="3.28515625" style="88" customWidth="1"/>
    <col min="5744" max="5744" width="1" style="88" customWidth="1"/>
    <col min="5745" max="5746" width="3.28515625" style="88" customWidth="1"/>
    <col min="5747" max="5747" width="1" style="88" customWidth="1"/>
    <col min="5748" max="5749" width="3.28515625" style="88" customWidth="1"/>
    <col min="5750" max="5750" width="1" style="88" customWidth="1"/>
    <col min="5751" max="5752" width="3.28515625" style="88" customWidth="1"/>
    <col min="5753" max="5753" width="1" style="88" customWidth="1"/>
    <col min="5754" max="5755" width="3.28515625" style="88" customWidth="1"/>
    <col min="5756" max="5756" width="1" style="88" customWidth="1"/>
    <col min="5757" max="5758" width="3.28515625" style="88" customWidth="1"/>
    <col min="5759" max="5759" width="1" style="88" customWidth="1"/>
    <col min="5760" max="5761" width="3.28515625" style="88" customWidth="1"/>
    <col min="5762" max="5762" width="1" style="88" customWidth="1"/>
    <col min="5763" max="5764" width="3.28515625" style="88" customWidth="1"/>
    <col min="5765" max="5765" width="1" style="88" customWidth="1"/>
    <col min="5766" max="5767" width="3.28515625" style="88" customWidth="1"/>
    <col min="5768" max="5768" width="1" style="88" customWidth="1"/>
    <col min="5769" max="5770" width="3.28515625" style="88" customWidth="1"/>
    <col min="5771" max="5771" width="1" style="88" customWidth="1"/>
    <col min="5772" max="5773" width="3.28515625" style="88" customWidth="1"/>
    <col min="5774" max="5774" width="1" style="88" customWidth="1"/>
    <col min="5775" max="5776" width="3.28515625" style="88" customWidth="1"/>
    <col min="5777" max="5777" width="1" style="88" customWidth="1"/>
    <col min="5778" max="5779" width="3.28515625" style="88" customWidth="1"/>
    <col min="5780" max="5780" width="1" style="88" customWidth="1"/>
    <col min="5781" max="5782" width="3.28515625" style="88" customWidth="1"/>
    <col min="5783" max="5783" width="1" style="88" customWidth="1"/>
    <col min="5784" max="5785" width="3.28515625" style="88" customWidth="1"/>
    <col min="5786" max="5786" width="1" style="88" customWidth="1"/>
    <col min="5787" max="5788" width="3.28515625" style="88" customWidth="1"/>
    <col min="5789" max="5789" width="1" style="88" customWidth="1"/>
    <col min="5790" max="5791" width="3.28515625" style="88" customWidth="1"/>
    <col min="5792" max="5792" width="1" style="88" customWidth="1"/>
    <col min="5793" max="5794" width="3.28515625" style="88" customWidth="1"/>
    <col min="5795" max="5795" width="1" style="88" customWidth="1"/>
    <col min="5796" max="5797" width="3.28515625" style="88" customWidth="1"/>
    <col min="5798" max="5798" width="1" style="88" customWidth="1"/>
    <col min="5799" max="5800" width="3.28515625" style="88" customWidth="1"/>
    <col min="5801" max="5801" width="1" style="88" customWidth="1"/>
    <col min="5802" max="5803" width="3.28515625" style="88" customWidth="1"/>
    <col min="5804" max="5804" width="1" style="88" customWidth="1"/>
    <col min="5805" max="5806" width="3.28515625" style="88" customWidth="1"/>
    <col min="5807" max="5807" width="1" style="88" customWidth="1"/>
    <col min="5808" max="5809" width="3.28515625" style="88" customWidth="1"/>
    <col min="5810" max="5810" width="1" style="88" customWidth="1"/>
    <col min="5811" max="5812" width="3.28515625" style="88" customWidth="1"/>
    <col min="5813" max="5813" width="1" style="88" customWidth="1"/>
    <col min="5814" max="5815" width="3.28515625" style="88" customWidth="1"/>
    <col min="5816" max="5816" width="1" style="88" customWidth="1"/>
    <col min="5817" max="5818" width="3.28515625" style="88" customWidth="1"/>
    <col min="5819" max="5819" width="1" style="88" customWidth="1"/>
    <col min="5820" max="5821" width="3.28515625" style="88" customWidth="1"/>
    <col min="5822" max="5822" width="1" style="88" customWidth="1"/>
    <col min="5823" max="5824" width="3.28515625" style="88" customWidth="1"/>
    <col min="5825" max="5825" width="1" style="88" customWidth="1"/>
    <col min="5826" max="5827" width="3.28515625" style="88" customWidth="1"/>
    <col min="5828" max="5828" width="1" style="88" customWidth="1"/>
    <col min="5829" max="5830" width="3.28515625" style="88" customWidth="1"/>
    <col min="5831" max="5831" width="1.5703125" style="88" customWidth="1"/>
    <col min="5832" max="5833" width="3.28515625" style="88" customWidth="1"/>
    <col min="5834" max="5834" width="1.5703125" style="88" customWidth="1"/>
    <col min="5835" max="5836" width="3.28515625" style="88" customWidth="1"/>
    <col min="5837" max="5837" width="1.5703125" style="88" customWidth="1"/>
    <col min="5838" max="5978" width="9.85546875" style="88"/>
    <col min="5979" max="5979" width="1.5703125" style="88" customWidth="1"/>
    <col min="5980" max="5981" width="3.28515625" style="88" customWidth="1"/>
    <col min="5982" max="5982" width="1" style="88" customWidth="1"/>
    <col min="5983" max="5984" width="3.28515625" style="88" customWidth="1"/>
    <col min="5985" max="5985" width="1" style="88" customWidth="1"/>
    <col min="5986" max="5987" width="3.28515625" style="88" customWidth="1"/>
    <col min="5988" max="5988" width="1" style="88" customWidth="1"/>
    <col min="5989" max="5990" width="3.28515625" style="88" customWidth="1"/>
    <col min="5991" max="5991" width="1" style="88" customWidth="1"/>
    <col min="5992" max="5993" width="3.28515625" style="88" customWidth="1"/>
    <col min="5994" max="5994" width="1" style="88" customWidth="1"/>
    <col min="5995" max="5996" width="3.28515625" style="88" customWidth="1"/>
    <col min="5997" max="5997" width="1" style="88" customWidth="1"/>
    <col min="5998" max="5999" width="3.28515625" style="88" customWidth="1"/>
    <col min="6000" max="6000" width="1" style="88" customWidth="1"/>
    <col min="6001" max="6002" width="3.28515625" style="88" customWidth="1"/>
    <col min="6003" max="6003" width="1" style="88" customWidth="1"/>
    <col min="6004" max="6005" width="3.28515625" style="88" customWidth="1"/>
    <col min="6006" max="6006" width="1" style="88" customWidth="1"/>
    <col min="6007" max="6008" width="3.28515625" style="88" customWidth="1"/>
    <col min="6009" max="6009" width="1" style="88" customWidth="1"/>
    <col min="6010" max="6011" width="3.28515625" style="88" customWidth="1"/>
    <col min="6012" max="6012" width="1" style="88" customWidth="1"/>
    <col min="6013" max="6014" width="3.28515625" style="88" customWidth="1"/>
    <col min="6015" max="6015" width="1" style="88" customWidth="1"/>
    <col min="6016" max="6017" width="3.28515625" style="88" customWidth="1"/>
    <col min="6018" max="6018" width="1" style="88" customWidth="1"/>
    <col min="6019" max="6020" width="3.28515625" style="88" customWidth="1"/>
    <col min="6021" max="6021" width="1" style="88" customWidth="1"/>
    <col min="6022" max="6023" width="3.28515625" style="88" customWidth="1"/>
    <col min="6024" max="6024" width="1" style="88" customWidth="1"/>
    <col min="6025" max="6026" width="3.28515625" style="88" customWidth="1"/>
    <col min="6027" max="6027" width="1" style="88" customWidth="1"/>
    <col min="6028" max="6029" width="3.28515625" style="88" customWidth="1"/>
    <col min="6030" max="6030" width="1" style="88" customWidth="1"/>
    <col min="6031" max="6032" width="3.28515625" style="88" customWidth="1"/>
    <col min="6033" max="6033" width="1" style="88" customWidth="1"/>
    <col min="6034" max="6035" width="3.28515625" style="88" customWidth="1"/>
    <col min="6036" max="6036" width="1" style="88" customWidth="1"/>
    <col min="6037" max="6038" width="3.28515625" style="88" customWidth="1"/>
    <col min="6039" max="6039" width="1" style="88" customWidth="1"/>
    <col min="6040" max="6041" width="3.28515625" style="88" customWidth="1"/>
    <col min="6042" max="6042" width="1" style="88" customWidth="1"/>
    <col min="6043" max="6044" width="3.28515625" style="88" customWidth="1"/>
    <col min="6045" max="6045" width="1" style="88" customWidth="1"/>
    <col min="6046" max="6047" width="3.28515625" style="88" customWidth="1"/>
    <col min="6048" max="6048" width="1" style="88" customWidth="1"/>
    <col min="6049" max="6050" width="3.28515625" style="88" customWidth="1"/>
    <col min="6051" max="6051" width="1" style="88" customWidth="1"/>
    <col min="6052" max="6053" width="3.28515625" style="88" customWidth="1"/>
    <col min="6054" max="6054" width="1" style="88" customWidth="1"/>
    <col min="6055" max="6056" width="3.28515625" style="88" customWidth="1"/>
    <col min="6057" max="6057" width="1" style="88" customWidth="1"/>
    <col min="6058" max="6059" width="3.28515625" style="88" customWidth="1"/>
    <col min="6060" max="6060" width="1" style="88" customWidth="1"/>
    <col min="6061" max="6062" width="3.28515625" style="88" customWidth="1"/>
    <col min="6063" max="6063" width="1" style="88" customWidth="1"/>
    <col min="6064" max="6065" width="3.28515625" style="88" customWidth="1"/>
    <col min="6066" max="6066" width="1" style="88" customWidth="1"/>
    <col min="6067" max="6068" width="3.28515625" style="88" customWidth="1"/>
    <col min="6069" max="6069" width="1" style="88" customWidth="1"/>
    <col min="6070" max="6071" width="3.28515625" style="88" customWidth="1"/>
    <col min="6072" max="6072" width="1" style="88" customWidth="1"/>
    <col min="6073" max="6074" width="3.28515625" style="88" customWidth="1"/>
    <col min="6075" max="6075" width="1" style="88" customWidth="1"/>
    <col min="6076" max="6077" width="3.28515625" style="88" customWidth="1"/>
    <col min="6078" max="6078" width="1" style="88" customWidth="1"/>
    <col min="6079" max="6080" width="3.28515625" style="88" customWidth="1"/>
    <col min="6081" max="6081" width="1" style="88" customWidth="1"/>
    <col min="6082" max="6083" width="3.28515625" style="88" customWidth="1"/>
    <col min="6084" max="6084" width="1" style="88" customWidth="1"/>
    <col min="6085" max="6086" width="3.28515625" style="88" customWidth="1"/>
    <col min="6087" max="6087" width="1.5703125" style="88" customWidth="1"/>
    <col min="6088" max="6089" width="3.28515625" style="88" customWidth="1"/>
    <col min="6090" max="6090" width="1.5703125" style="88" customWidth="1"/>
    <col min="6091" max="6092" width="3.28515625" style="88" customWidth="1"/>
    <col min="6093" max="6093" width="1.5703125" style="88" customWidth="1"/>
    <col min="6094" max="6234" width="9.85546875" style="88"/>
    <col min="6235" max="6235" width="1.5703125" style="88" customWidth="1"/>
    <col min="6236" max="6237" width="3.28515625" style="88" customWidth="1"/>
    <col min="6238" max="6238" width="1" style="88" customWidth="1"/>
    <col min="6239" max="6240" width="3.28515625" style="88" customWidth="1"/>
    <col min="6241" max="6241" width="1" style="88" customWidth="1"/>
    <col min="6242" max="6243" width="3.28515625" style="88" customWidth="1"/>
    <col min="6244" max="6244" width="1" style="88" customWidth="1"/>
    <col min="6245" max="6246" width="3.28515625" style="88" customWidth="1"/>
    <col min="6247" max="6247" width="1" style="88" customWidth="1"/>
    <col min="6248" max="6249" width="3.28515625" style="88" customWidth="1"/>
    <col min="6250" max="6250" width="1" style="88" customWidth="1"/>
    <col min="6251" max="6252" width="3.28515625" style="88" customWidth="1"/>
    <col min="6253" max="6253" width="1" style="88" customWidth="1"/>
    <col min="6254" max="6255" width="3.28515625" style="88" customWidth="1"/>
    <col min="6256" max="6256" width="1" style="88" customWidth="1"/>
    <col min="6257" max="6258" width="3.28515625" style="88" customWidth="1"/>
    <col min="6259" max="6259" width="1" style="88" customWidth="1"/>
    <col min="6260" max="6261" width="3.28515625" style="88" customWidth="1"/>
    <col min="6262" max="6262" width="1" style="88" customWidth="1"/>
    <col min="6263" max="6264" width="3.28515625" style="88" customWidth="1"/>
    <col min="6265" max="6265" width="1" style="88" customWidth="1"/>
    <col min="6266" max="6267" width="3.28515625" style="88" customWidth="1"/>
    <col min="6268" max="6268" width="1" style="88" customWidth="1"/>
    <col min="6269" max="6270" width="3.28515625" style="88" customWidth="1"/>
    <col min="6271" max="6271" width="1" style="88" customWidth="1"/>
    <col min="6272" max="6273" width="3.28515625" style="88" customWidth="1"/>
    <col min="6274" max="6274" width="1" style="88" customWidth="1"/>
    <col min="6275" max="6276" width="3.28515625" style="88" customWidth="1"/>
    <col min="6277" max="6277" width="1" style="88" customWidth="1"/>
    <col min="6278" max="6279" width="3.28515625" style="88" customWidth="1"/>
    <col min="6280" max="6280" width="1" style="88" customWidth="1"/>
    <col min="6281" max="6282" width="3.28515625" style="88" customWidth="1"/>
    <col min="6283" max="6283" width="1" style="88" customWidth="1"/>
    <col min="6284" max="6285" width="3.28515625" style="88" customWidth="1"/>
    <col min="6286" max="6286" width="1" style="88" customWidth="1"/>
    <col min="6287" max="6288" width="3.28515625" style="88" customWidth="1"/>
    <col min="6289" max="6289" width="1" style="88" customWidth="1"/>
    <col min="6290" max="6291" width="3.28515625" style="88" customWidth="1"/>
    <col min="6292" max="6292" width="1" style="88" customWidth="1"/>
    <col min="6293" max="6294" width="3.28515625" style="88" customWidth="1"/>
    <col min="6295" max="6295" width="1" style="88" customWidth="1"/>
    <col min="6296" max="6297" width="3.28515625" style="88" customWidth="1"/>
    <col min="6298" max="6298" width="1" style="88" customWidth="1"/>
    <col min="6299" max="6300" width="3.28515625" style="88" customWidth="1"/>
    <col min="6301" max="6301" width="1" style="88" customWidth="1"/>
    <col min="6302" max="6303" width="3.28515625" style="88" customWidth="1"/>
    <col min="6304" max="6304" width="1" style="88" customWidth="1"/>
    <col min="6305" max="6306" width="3.28515625" style="88" customWidth="1"/>
    <col min="6307" max="6307" width="1" style="88" customWidth="1"/>
    <col min="6308" max="6309" width="3.28515625" style="88" customWidth="1"/>
    <col min="6310" max="6310" width="1" style="88" customWidth="1"/>
    <col min="6311" max="6312" width="3.28515625" style="88" customWidth="1"/>
    <col min="6313" max="6313" width="1" style="88" customWidth="1"/>
    <col min="6314" max="6315" width="3.28515625" style="88" customWidth="1"/>
    <col min="6316" max="6316" width="1" style="88" customWidth="1"/>
    <col min="6317" max="6318" width="3.28515625" style="88" customWidth="1"/>
    <col min="6319" max="6319" width="1" style="88" customWidth="1"/>
    <col min="6320" max="6321" width="3.28515625" style="88" customWidth="1"/>
    <col min="6322" max="6322" width="1" style="88" customWidth="1"/>
    <col min="6323" max="6324" width="3.28515625" style="88" customWidth="1"/>
    <col min="6325" max="6325" width="1" style="88" customWidth="1"/>
    <col min="6326" max="6327" width="3.28515625" style="88" customWidth="1"/>
    <col min="6328" max="6328" width="1" style="88" customWidth="1"/>
    <col min="6329" max="6330" width="3.28515625" style="88" customWidth="1"/>
    <col min="6331" max="6331" width="1" style="88" customWidth="1"/>
    <col min="6332" max="6333" width="3.28515625" style="88" customWidth="1"/>
    <col min="6334" max="6334" width="1" style="88" customWidth="1"/>
    <col min="6335" max="6336" width="3.28515625" style="88" customWidth="1"/>
    <col min="6337" max="6337" width="1" style="88" customWidth="1"/>
    <col min="6338" max="6339" width="3.28515625" style="88" customWidth="1"/>
    <col min="6340" max="6340" width="1" style="88" customWidth="1"/>
    <col min="6341" max="6342" width="3.28515625" style="88" customWidth="1"/>
    <col min="6343" max="6343" width="1.5703125" style="88" customWidth="1"/>
    <col min="6344" max="6345" width="3.28515625" style="88" customWidth="1"/>
    <col min="6346" max="6346" width="1.5703125" style="88" customWidth="1"/>
    <col min="6347" max="6348" width="3.28515625" style="88" customWidth="1"/>
    <col min="6349" max="6349" width="1.5703125" style="88" customWidth="1"/>
    <col min="6350" max="6490" width="9.85546875" style="88"/>
    <col min="6491" max="6491" width="1.5703125" style="88" customWidth="1"/>
    <col min="6492" max="6493" width="3.28515625" style="88" customWidth="1"/>
    <col min="6494" max="6494" width="1" style="88" customWidth="1"/>
    <col min="6495" max="6496" width="3.28515625" style="88" customWidth="1"/>
    <col min="6497" max="6497" width="1" style="88" customWidth="1"/>
    <col min="6498" max="6499" width="3.28515625" style="88" customWidth="1"/>
    <col min="6500" max="6500" width="1" style="88" customWidth="1"/>
    <col min="6501" max="6502" width="3.28515625" style="88" customWidth="1"/>
    <col min="6503" max="6503" width="1" style="88" customWidth="1"/>
    <col min="6504" max="6505" width="3.28515625" style="88" customWidth="1"/>
    <col min="6506" max="6506" width="1" style="88" customWidth="1"/>
    <col min="6507" max="6508" width="3.28515625" style="88" customWidth="1"/>
    <col min="6509" max="6509" width="1" style="88" customWidth="1"/>
    <col min="6510" max="6511" width="3.28515625" style="88" customWidth="1"/>
    <col min="6512" max="6512" width="1" style="88" customWidth="1"/>
    <col min="6513" max="6514" width="3.28515625" style="88" customWidth="1"/>
    <col min="6515" max="6515" width="1" style="88" customWidth="1"/>
    <col min="6516" max="6517" width="3.28515625" style="88" customWidth="1"/>
    <col min="6518" max="6518" width="1" style="88" customWidth="1"/>
    <col min="6519" max="6520" width="3.28515625" style="88" customWidth="1"/>
    <col min="6521" max="6521" width="1" style="88" customWidth="1"/>
    <col min="6522" max="6523" width="3.28515625" style="88" customWidth="1"/>
    <col min="6524" max="6524" width="1" style="88" customWidth="1"/>
    <col min="6525" max="6526" width="3.28515625" style="88" customWidth="1"/>
    <col min="6527" max="6527" width="1" style="88" customWidth="1"/>
    <col min="6528" max="6529" width="3.28515625" style="88" customWidth="1"/>
    <col min="6530" max="6530" width="1" style="88" customWidth="1"/>
    <col min="6531" max="6532" width="3.28515625" style="88" customWidth="1"/>
    <col min="6533" max="6533" width="1" style="88" customWidth="1"/>
    <col min="6534" max="6535" width="3.28515625" style="88" customWidth="1"/>
    <col min="6536" max="6536" width="1" style="88" customWidth="1"/>
    <col min="6537" max="6538" width="3.28515625" style="88" customWidth="1"/>
    <col min="6539" max="6539" width="1" style="88" customWidth="1"/>
    <col min="6540" max="6541" width="3.28515625" style="88" customWidth="1"/>
    <col min="6542" max="6542" width="1" style="88" customWidth="1"/>
    <col min="6543" max="6544" width="3.28515625" style="88" customWidth="1"/>
    <col min="6545" max="6545" width="1" style="88" customWidth="1"/>
    <col min="6546" max="6547" width="3.28515625" style="88" customWidth="1"/>
    <col min="6548" max="6548" width="1" style="88" customWidth="1"/>
    <col min="6549" max="6550" width="3.28515625" style="88" customWidth="1"/>
    <col min="6551" max="6551" width="1" style="88" customWidth="1"/>
    <col min="6552" max="6553" width="3.28515625" style="88" customWidth="1"/>
    <col min="6554" max="6554" width="1" style="88" customWidth="1"/>
    <col min="6555" max="6556" width="3.28515625" style="88" customWidth="1"/>
    <col min="6557" max="6557" width="1" style="88" customWidth="1"/>
    <col min="6558" max="6559" width="3.28515625" style="88" customWidth="1"/>
    <col min="6560" max="6560" width="1" style="88" customWidth="1"/>
    <col min="6561" max="6562" width="3.28515625" style="88" customWidth="1"/>
    <col min="6563" max="6563" width="1" style="88" customWidth="1"/>
    <col min="6564" max="6565" width="3.28515625" style="88" customWidth="1"/>
    <col min="6566" max="6566" width="1" style="88" customWidth="1"/>
    <col min="6567" max="6568" width="3.28515625" style="88" customWidth="1"/>
    <col min="6569" max="6569" width="1" style="88" customWidth="1"/>
    <col min="6570" max="6571" width="3.28515625" style="88" customWidth="1"/>
    <col min="6572" max="6572" width="1" style="88" customWidth="1"/>
    <col min="6573" max="6574" width="3.28515625" style="88" customWidth="1"/>
    <col min="6575" max="6575" width="1" style="88" customWidth="1"/>
    <col min="6576" max="6577" width="3.28515625" style="88" customWidth="1"/>
    <col min="6578" max="6578" width="1" style="88" customWidth="1"/>
    <col min="6579" max="6580" width="3.28515625" style="88" customWidth="1"/>
    <col min="6581" max="6581" width="1" style="88" customWidth="1"/>
    <col min="6582" max="6583" width="3.28515625" style="88" customWidth="1"/>
    <col min="6584" max="6584" width="1" style="88" customWidth="1"/>
    <col min="6585" max="6586" width="3.28515625" style="88" customWidth="1"/>
    <col min="6587" max="6587" width="1" style="88" customWidth="1"/>
    <col min="6588" max="6589" width="3.28515625" style="88" customWidth="1"/>
    <col min="6590" max="6590" width="1" style="88" customWidth="1"/>
    <col min="6591" max="6592" width="3.28515625" style="88" customWidth="1"/>
    <col min="6593" max="6593" width="1" style="88" customWidth="1"/>
    <col min="6594" max="6595" width="3.28515625" style="88" customWidth="1"/>
    <col min="6596" max="6596" width="1" style="88" customWidth="1"/>
    <col min="6597" max="6598" width="3.28515625" style="88" customWidth="1"/>
    <col min="6599" max="6599" width="1.5703125" style="88" customWidth="1"/>
    <col min="6600" max="6601" width="3.28515625" style="88" customWidth="1"/>
    <col min="6602" max="6602" width="1.5703125" style="88" customWidth="1"/>
    <col min="6603" max="6604" width="3.28515625" style="88" customWidth="1"/>
    <col min="6605" max="6605" width="1.5703125" style="88" customWidth="1"/>
    <col min="6606" max="6746" width="9.85546875" style="88"/>
    <col min="6747" max="6747" width="1.5703125" style="88" customWidth="1"/>
    <col min="6748" max="6749" width="3.28515625" style="88" customWidth="1"/>
    <col min="6750" max="6750" width="1" style="88" customWidth="1"/>
    <col min="6751" max="6752" width="3.28515625" style="88" customWidth="1"/>
    <col min="6753" max="6753" width="1" style="88" customWidth="1"/>
    <col min="6754" max="6755" width="3.28515625" style="88" customWidth="1"/>
    <col min="6756" max="6756" width="1" style="88" customWidth="1"/>
    <col min="6757" max="6758" width="3.28515625" style="88" customWidth="1"/>
    <col min="6759" max="6759" width="1" style="88" customWidth="1"/>
    <col min="6760" max="6761" width="3.28515625" style="88" customWidth="1"/>
    <col min="6762" max="6762" width="1" style="88" customWidth="1"/>
    <col min="6763" max="6764" width="3.28515625" style="88" customWidth="1"/>
    <col min="6765" max="6765" width="1" style="88" customWidth="1"/>
    <col min="6766" max="6767" width="3.28515625" style="88" customWidth="1"/>
    <col min="6768" max="6768" width="1" style="88" customWidth="1"/>
    <col min="6769" max="6770" width="3.28515625" style="88" customWidth="1"/>
    <col min="6771" max="6771" width="1" style="88" customWidth="1"/>
    <col min="6772" max="6773" width="3.28515625" style="88" customWidth="1"/>
    <col min="6774" max="6774" width="1" style="88" customWidth="1"/>
    <col min="6775" max="6776" width="3.28515625" style="88" customWidth="1"/>
    <col min="6777" max="6777" width="1" style="88" customWidth="1"/>
    <col min="6778" max="6779" width="3.28515625" style="88" customWidth="1"/>
    <col min="6780" max="6780" width="1" style="88" customWidth="1"/>
    <col min="6781" max="6782" width="3.28515625" style="88" customWidth="1"/>
    <col min="6783" max="6783" width="1" style="88" customWidth="1"/>
    <col min="6784" max="6785" width="3.28515625" style="88" customWidth="1"/>
    <col min="6786" max="6786" width="1" style="88" customWidth="1"/>
    <col min="6787" max="6788" width="3.28515625" style="88" customWidth="1"/>
    <col min="6789" max="6789" width="1" style="88" customWidth="1"/>
    <col min="6790" max="6791" width="3.28515625" style="88" customWidth="1"/>
    <col min="6792" max="6792" width="1" style="88" customWidth="1"/>
    <col min="6793" max="6794" width="3.28515625" style="88" customWidth="1"/>
    <col min="6795" max="6795" width="1" style="88" customWidth="1"/>
    <col min="6796" max="6797" width="3.28515625" style="88" customWidth="1"/>
    <col min="6798" max="6798" width="1" style="88" customWidth="1"/>
    <col min="6799" max="6800" width="3.28515625" style="88" customWidth="1"/>
    <col min="6801" max="6801" width="1" style="88" customWidth="1"/>
    <col min="6802" max="6803" width="3.28515625" style="88" customWidth="1"/>
    <col min="6804" max="6804" width="1" style="88" customWidth="1"/>
    <col min="6805" max="6806" width="3.28515625" style="88" customWidth="1"/>
    <col min="6807" max="6807" width="1" style="88" customWidth="1"/>
    <col min="6808" max="6809" width="3.28515625" style="88" customWidth="1"/>
    <col min="6810" max="6810" width="1" style="88" customWidth="1"/>
    <col min="6811" max="6812" width="3.28515625" style="88" customWidth="1"/>
    <col min="6813" max="6813" width="1" style="88" customWidth="1"/>
    <col min="6814" max="6815" width="3.28515625" style="88" customWidth="1"/>
    <col min="6816" max="6816" width="1" style="88" customWidth="1"/>
    <col min="6817" max="6818" width="3.28515625" style="88" customWidth="1"/>
    <col min="6819" max="6819" width="1" style="88" customWidth="1"/>
    <col min="6820" max="6821" width="3.28515625" style="88" customWidth="1"/>
    <col min="6822" max="6822" width="1" style="88" customWidth="1"/>
    <col min="6823" max="6824" width="3.28515625" style="88" customWidth="1"/>
    <col min="6825" max="6825" width="1" style="88" customWidth="1"/>
    <col min="6826" max="6827" width="3.28515625" style="88" customWidth="1"/>
    <col min="6828" max="6828" width="1" style="88" customWidth="1"/>
    <col min="6829" max="6830" width="3.28515625" style="88" customWidth="1"/>
    <col min="6831" max="6831" width="1" style="88" customWidth="1"/>
    <col min="6832" max="6833" width="3.28515625" style="88" customWidth="1"/>
    <col min="6834" max="6834" width="1" style="88" customWidth="1"/>
    <col min="6835" max="6836" width="3.28515625" style="88" customWidth="1"/>
    <col min="6837" max="6837" width="1" style="88" customWidth="1"/>
    <col min="6838" max="6839" width="3.28515625" style="88" customWidth="1"/>
    <col min="6840" max="6840" width="1" style="88" customWidth="1"/>
    <col min="6841" max="6842" width="3.28515625" style="88" customWidth="1"/>
    <col min="6843" max="6843" width="1" style="88" customWidth="1"/>
    <col min="6844" max="6845" width="3.28515625" style="88" customWidth="1"/>
    <col min="6846" max="6846" width="1" style="88" customWidth="1"/>
    <col min="6847" max="6848" width="3.28515625" style="88" customWidth="1"/>
    <col min="6849" max="6849" width="1" style="88" customWidth="1"/>
    <col min="6850" max="6851" width="3.28515625" style="88" customWidth="1"/>
    <col min="6852" max="6852" width="1" style="88" customWidth="1"/>
    <col min="6853" max="6854" width="3.28515625" style="88" customWidth="1"/>
    <col min="6855" max="6855" width="1.5703125" style="88" customWidth="1"/>
    <col min="6856" max="6857" width="3.28515625" style="88" customWidth="1"/>
    <col min="6858" max="6858" width="1.5703125" style="88" customWidth="1"/>
    <col min="6859" max="6860" width="3.28515625" style="88" customWidth="1"/>
    <col min="6861" max="6861" width="1.5703125" style="88" customWidth="1"/>
    <col min="6862" max="7002" width="9.85546875" style="88"/>
    <col min="7003" max="7003" width="1.5703125" style="88" customWidth="1"/>
    <col min="7004" max="7005" width="3.28515625" style="88" customWidth="1"/>
    <col min="7006" max="7006" width="1" style="88" customWidth="1"/>
    <col min="7007" max="7008" width="3.28515625" style="88" customWidth="1"/>
    <col min="7009" max="7009" width="1" style="88" customWidth="1"/>
    <col min="7010" max="7011" width="3.28515625" style="88" customWidth="1"/>
    <col min="7012" max="7012" width="1" style="88" customWidth="1"/>
    <col min="7013" max="7014" width="3.28515625" style="88" customWidth="1"/>
    <col min="7015" max="7015" width="1" style="88" customWidth="1"/>
    <col min="7016" max="7017" width="3.28515625" style="88" customWidth="1"/>
    <col min="7018" max="7018" width="1" style="88" customWidth="1"/>
    <col min="7019" max="7020" width="3.28515625" style="88" customWidth="1"/>
    <col min="7021" max="7021" width="1" style="88" customWidth="1"/>
    <col min="7022" max="7023" width="3.28515625" style="88" customWidth="1"/>
    <col min="7024" max="7024" width="1" style="88" customWidth="1"/>
    <col min="7025" max="7026" width="3.28515625" style="88" customWidth="1"/>
    <col min="7027" max="7027" width="1" style="88" customWidth="1"/>
    <col min="7028" max="7029" width="3.28515625" style="88" customWidth="1"/>
    <col min="7030" max="7030" width="1" style="88" customWidth="1"/>
    <col min="7031" max="7032" width="3.28515625" style="88" customWidth="1"/>
    <col min="7033" max="7033" width="1" style="88" customWidth="1"/>
    <col min="7034" max="7035" width="3.28515625" style="88" customWidth="1"/>
    <col min="7036" max="7036" width="1" style="88" customWidth="1"/>
    <col min="7037" max="7038" width="3.28515625" style="88" customWidth="1"/>
    <col min="7039" max="7039" width="1" style="88" customWidth="1"/>
    <col min="7040" max="7041" width="3.28515625" style="88" customWidth="1"/>
    <col min="7042" max="7042" width="1" style="88" customWidth="1"/>
    <col min="7043" max="7044" width="3.28515625" style="88" customWidth="1"/>
    <col min="7045" max="7045" width="1" style="88" customWidth="1"/>
    <col min="7046" max="7047" width="3.28515625" style="88" customWidth="1"/>
    <col min="7048" max="7048" width="1" style="88" customWidth="1"/>
    <col min="7049" max="7050" width="3.28515625" style="88" customWidth="1"/>
    <col min="7051" max="7051" width="1" style="88" customWidth="1"/>
    <col min="7052" max="7053" width="3.28515625" style="88" customWidth="1"/>
    <col min="7054" max="7054" width="1" style="88" customWidth="1"/>
    <col min="7055" max="7056" width="3.28515625" style="88" customWidth="1"/>
    <col min="7057" max="7057" width="1" style="88" customWidth="1"/>
    <col min="7058" max="7059" width="3.28515625" style="88" customWidth="1"/>
    <col min="7060" max="7060" width="1" style="88" customWidth="1"/>
    <col min="7061" max="7062" width="3.28515625" style="88" customWidth="1"/>
    <col min="7063" max="7063" width="1" style="88" customWidth="1"/>
    <col min="7064" max="7065" width="3.28515625" style="88" customWidth="1"/>
    <col min="7066" max="7066" width="1" style="88" customWidth="1"/>
    <col min="7067" max="7068" width="3.28515625" style="88" customWidth="1"/>
    <col min="7069" max="7069" width="1" style="88" customWidth="1"/>
    <col min="7070" max="7071" width="3.28515625" style="88" customWidth="1"/>
    <col min="7072" max="7072" width="1" style="88" customWidth="1"/>
    <col min="7073" max="7074" width="3.28515625" style="88" customWidth="1"/>
    <col min="7075" max="7075" width="1" style="88" customWidth="1"/>
    <col min="7076" max="7077" width="3.28515625" style="88" customWidth="1"/>
    <col min="7078" max="7078" width="1" style="88" customWidth="1"/>
    <col min="7079" max="7080" width="3.28515625" style="88" customWidth="1"/>
    <col min="7081" max="7081" width="1" style="88" customWidth="1"/>
    <col min="7082" max="7083" width="3.28515625" style="88" customWidth="1"/>
    <col min="7084" max="7084" width="1" style="88" customWidth="1"/>
    <col min="7085" max="7086" width="3.28515625" style="88" customWidth="1"/>
    <col min="7087" max="7087" width="1" style="88" customWidth="1"/>
    <col min="7088" max="7089" width="3.28515625" style="88" customWidth="1"/>
    <col min="7090" max="7090" width="1" style="88" customWidth="1"/>
    <col min="7091" max="7092" width="3.28515625" style="88" customWidth="1"/>
    <col min="7093" max="7093" width="1" style="88" customWidth="1"/>
    <col min="7094" max="7095" width="3.28515625" style="88" customWidth="1"/>
    <col min="7096" max="7096" width="1" style="88" customWidth="1"/>
    <col min="7097" max="7098" width="3.28515625" style="88" customWidth="1"/>
    <col min="7099" max="7099" width="1" style="88" customWidth="1"/>
    <col min="7100" max="7101" width="3.28515625" style="88" customWidth="1"/>
    <col min="7102" max="7102" width="1" style="88" customWidth="1"/>
    <col min="7103" max="7104" width="3.28515625" style="88" customWidth="1"/>
    <col min="7105" max="7105" width="1" style="88" customWidth="1"/>
    <col min="7106" max="7107" width="3.28515625" style="88" customWidth="1"/>
    <col min="7108" max="7108" width="1" style="88" customWidth="1"/>
    <col min="7109" max="7110" width="3.28515625" style="88" customWidth="1"/>
    <col min="7111" max="7111" width="1.5703125" style="88" customWidth="1"/>
    <col min="7112" max="7113" width="3.28515625" style="88" customWidth="1"/>
    <col min="7114" max="7114" width="1.5703125" style="88" customWidth="1"/>
    <col min="7115" max="7116" width="3.28515625" style="88" customWidth="1"/>
    <col min="7117" max="7117" width="1.5703125" style="88" customWidth="1"/>
    <col min="7118" max="7258" width="9.85546875" style="88"/>
    <col min="7259" max="7259" width="1.5703125" style="88" customWidth="1"/>
    <col min="7260" max="7261" width="3.28515625" style="88" customWidth="1"/>
    <col min="7262" max="7262" width="1" style="88" customWidth="1"/>
    <col min="7263" max="7264" width="3.28515625" style="88" customWidth="1"/>
    <col min="7265" max="7265" width="1" style="88" customWidth="1"/>
    <col min="7266" max="7267" width="3.28515625" style="88" customWidth="1"/>
    <col min="7268" max="7268" width="1" style="88" customWidth="1"/>
    <col min="7269" max="7270" width="3.28515625" style="88" customWidth="1"/>
    <col min="7271" max="7271" width="1" style="88" customWidth="1"/>
    <col min="7272" max="7273" width="3.28515625" style="88" customWidth="1"/>
    <col min="7274" max="7274" width="1" style="88" customWidth="1"/>
    <col min="7275" max="7276" width="3.28515625" style="88" customWidth="1"/>
    <col min="7277" max="7277" width="1" style="88" customWidth="1"/>
    <col min="7278" max="7279" width="3.28515625" style="88" customWidth="1"/>
    <col min="7280" max="7280" width="1" style="88" customWidth="1"/>
    <col min="7281" max="7282" width="3.28515625" style="88" customWidth="1"/>
    <col min="7283" max="7283" width="1" style="88" customWidth="1"/>
    <col min="7284" max="7285" width="3.28515625" style="88" customWidth="1"/>
    <col min="7286" max="7286" width="1" style="88" customWidth="1"/>
    <col min="7287" max="7288" width="3.28515625" style="88" customWidth="1"/>
    <col min="7289" max="7289" width="1" style="88" customWidth="1"/>
    <col min="7290" max="7291" width="3.28515625" style="88" customWidth="1"/>
    <col min="7292" max="7292" width="1" style="88" customWidth="1"/>
    <col min="7293" max="7294" width="3.28515625" style="88" customWidth="1"/>
    <col min="7295" max="7295" width="1" style="88" customWidth="1"/>
    <col min="7296" max="7297" width="3.28515625" style="88" customWidth="1"/>
    <col min="7298" max="7298" width="1" style="88" customWidth="1"/>
    <col min="7299" max="7300" width="3.28515625" style="88" customWidth="1"/>
    <col min="7301" max="7301" width="1" style="88" customWidth="1"/>
    <col min="7302" max="7303" width="3.28515625" style="88" customWidth="1"/>
    <col min="7304" max="7304" width="1" style="88" customWidth="1"/>
    <col min="7305" max="7306" width="3.28515625" style="88" customWidth="1"/>
    <col min="7307" max="7307" width="1" style="88" customWidth="1"/>
    <col min="7308" max="7309" width="3.28515625" style="88" customWidth="1"/>
    <col min="7310" max="7310" width="1" style="88" customWidth="1"/>
    <col min="7311" max="7312" width="3.28515625" style="88" customWidth="1"/>
    <col min="7313" max="7313" width="1" style="88" customWidth="1"/>
    <col min="7314" max="7315" width="3.28515625" style="88" customWidth="1"/>
    <col min="7316" max="7316" width="1" style="88" customWidth="1"/>
    <col min="7317" max="7318" width="3.28515625" style="88" customWidth="1"/>
    <col min="7319" max="7319" width="1" style="88" customWidth="1"/>
    <col min="7320" max="7321" width="3.28515625" style="88" customWidth="1"/>
    <col min="7322" max="7322" width="1" style="88" customWidth="1"/>
    <col min="7323" max="7324" width="3.28515625" style="88" customWidth="1"/>
    <col min="7325" max="7325" width="1" style="88" customWidth="1"/>
    <col min="7326" max="7327" width="3.28515625" style="88" customWidth="1"/>
    <col min="7328" max="7328" width="1" style="88" customWidth="1"/>
    <col min="7329" max="7330" width="3.28515625" style="88" customWidth="1"/>
    <col min="7331" max="7331" width="1" style="88" customWidth="1"/>
    <col min="7332" max="7333" width="3.28515625" style="88" customWidth="1"/>
    <col min="7334" max="7334" width="1" style="88" customWidth="1"/>
    <col min="7335" max="7336" width="3.28515625" style="88" customWidth="1"/>
    <col min="7337" max="7337" width="1" style="88" customWidth="1"/>
    <col min="7338" max="7339" width="3.28515625" style="88" customWidth="1"/>
    <col min="7340" max="7340" width="1" style="88" customWidth="1"/>
    <col min="7341" max="7342" width="3.28515625" style="88" customWidth="1"/>
    <col min="7343" max="7343" width="1" style="88" customWidth="1"/>
    <col min="7344" max="7345" width="3.28515625" style="88" customWidth="1"/>
    <col min="7346" max="7346" width="1" style="88" customWidth="1"/>
    <col min="7347" max="7348" width="3.28515625" style="88" customWidth="1"/>
    <col min="7349" max="7349" width="1" style="88" customWidth="1"/>
    <col min="7350" max="7351" width="3.28515625" style="88" customWidth="1"/>
    <col min="7352" max="7352" width="1" style="88" customWidth="1"/>
    <col min="7353" max="7354" width="3.28515625" style="88" customWidth="1"/>
    <col min="7355" max="7355" width="1" style="88" customWidth="1"/>
    <col min="7356" max="7357" width="3.28515625" style="88" customWidth="1"/>
    <col min="7358" max="7358" width="1" style="88" customWidth="1"/>
    <col min="7359" max="7360" width="3.28515625" style="88" customWidth="1"/>
    <col min="7361" max="7361" width="1" style="88" customWidth="1"/>
    <col min="7362" max="7363" width="3.28515625" style="88" customWidth="1"/>
    <col min="7364" max="7364" width="1" style="88" customWidth="1"/>
    <col min="7365" max="7366" width="3.28515625" style="88" customWidth="1"/>
    <col min="7367" max="7367" width="1.5703125" style="88" customWidth="1"/>
    <col min="7368" max="7369" width="3.28515625" style="88" customWidth="1"/>
    <col min="7370" max="7370" width="1.5703125" style="88" customWidth="1"/>
    <col min="7371" max="7372" width="3.28515625" style="88" customWidth="1"/>
    <col min="7373" max="7373" width="1.5703125" style="88" customWidth="1"/>
    <col min="7374" max="7514" width="9.85546875" style="88"/>
    <col min="7515" max="7515" width="1.5703125" style="88" customWidth="1"/>
    <col min="7516" max="7517" width="3.28515625" style="88" customWidth="1"/>
    <col min="7518" max="7518" width="1" style="88" customWidth="1"/>
    <col min="7519" max="7520" width="3.28515625" style="88" customWidth="1"/>
    <col min="7521" max="7521" width="1" style="88" customWidth="1"/>
    <col min="7522" max="7523" width="3.28515625" style="88" customWidth="1"/>
    <col min="7524" max="7524" width="1" style="88" customWidth="1"/>
    <col min="7525" max="7526" width="3.28515625" style="88" customWidth="1"/>
    <col min="7527" max="7527" width="1" style="88" customWidth="1"/>
    <col min="7528" max="7529" width="3.28515625" style="88" customWidth="1"/>
    <col min="7530" max="7530" width="1" style="88" customWidth="1"/>
    <col min="7531" max="7532" width="3.28515625" style="88" customWidth="1"/>
    <col min="7533" max="7533" width="1" style="88" customWidth="1"/>
    <col min="7534" max="7535" width="3.28515625" style="88" customWidth="1"/>
    <col min="7536" max="7536" width="1" style="88" customWidth="1"/>
    <col min="7537" max="7538" width="3.28515625" style="88" customWidth="1"/>
    <col min="7539" max="7539" width="1" style="88" customWidth="1"/>
    <col min="7540" max="7541" width="3.28515625" style="88" customWidth="1"/>
    <col min="7542" max="7542" width="1" style="88" customWidth="1"/>
    <col min="7543" max="7544" width="3.28515625" style="88" customWidth="1"/>
    <col min="7545" max="7545" width="1" style="88" customWidth="1"/>
    <col min="7546" max="7547" width="3.28515625" style="88" customWidth="1"/>
    <col min="7548" max="7548" width="1" style="88" customWidth="1"/>
    <col min="7549" max="7550" width="3.28515625" style="88" customWidth="1"/>
    <col min="7551" max="7551" width="1" style="88" customWidth="1"/>
    <col min="7552" max="7553" width="3.28515625" style="88" customWidth="1"/>
    <col min="7554" max="7554" width="1" style="88" customWidth="1"/>
    <col min="7555" max="7556" width="3.28515625" style="88" customWidth="1"/>
    <col min="7557" max="7557" width="1" style="88" customWidth="1"/>
    <col min="7558" max="7559" width="3.28515625" style="88" customWidth="1"/>
    <col min="7560" max="7560" width="1" style="88" customWidth="1"/>
    <col min="7561" max="7562" width="3.28515625" style="88" customWidth="1"/>
    <col min="7563" max="7563" width="1" style="88" customWidth="1"/>
    <col min="7564" max="7565" width="3.28515625" style="88" customWidth="1"/>
    <col min="7566" max="7566" width="1" style="88" customWidth="1"/>
    <col min="7567" max="7568" width="3.28515625" style="88" customWidth="1"/>
    <col min="7569" max="7569" width="1" style="88" customWidth="1"/>
    <col min="7570" max="7571" width="3.28515625" style="88" customWidth="1"/>
    <col min="7572" max="7572" width="1" style="88" customWidth="1"/>
    <col min="7573" max="7574" width="3.28515625" style="88" customWidth="1"/>
    <col min="7575" max="7575" width="1" style="88" customWidth="1"/>
    <col min="7576" max="7577" width="3.28515625" style="88" customWidth="1"/>
    <col min="7578" max="7578" width="1" style="88" customWidth="1"/>
    <col min="7579" max="7580" width="3.28515625" style="88" customWidth="1"/>
    <col min="7581" max="7581" width="1" style="88" customWidth="1"/>
    <col min="7582" max="7583" width="3.28515625" style="88" customWidth="1"/>
    <col min="7584" max="7584" width="1" style="88" customWidth="1"/>
    <col min="7585" max="7586" width="3.28515625" style="88" customWidth="1"/>
    <col min="7587" max="7587" width="1" style="88" customWidth="1"/>
    <col min="7588" max="7589" width="3.28515625" style="88" customWidth="1"/>
    <col min="7590" max="7590" width="1" style="88" customWidth="1"/>
    <col min="7591" max="7592" width="3.28515625" style="88" customWidth="1"/>
    <col min="7593" max="7593" width="1" style="88" customWidth="1"/>
    <col min="7594" max="7595" width="3.28515625" style="88" customWidth="1"/>
    <col min="7596" max="7596" width="1" style="88" customWidth="1"/>
    <col min="7597" max="7598" width="3.28515625" style="88" customWidth="1"/>
    <col min="7599" max="7599" width="1" style="88" customWidth="1"/>
    <col min="7600" max="7601" width="3.28515625" style="88" customWidth="1"/>
    <col min="7602" max="7602" width="1" style="88" customWidth="1"/>
    <col min="7603" max="7604" width="3.28515625" style="88" customWidth="1"/>
    <col min="7605" max="7605" width="1" style="88" customWidth="1"/>
    <col min="7606" max="7607" width="3.28515625" style="88" customWidth="1"/>
    <col min="7608" max="7608" width="1" style="88" customWidth="1"/>
    <col min="7609" max="7610" width="3.28515625" style="88" customWidth="1"/>
    <col min="7611" max="7611" width="1" style="88" customWidth="1"/>
    <col min="7612" max="7613" width="3.28515625" style="88" customWidth="1"/>
    <col min="7614" max="7614" width="1" style="88" customWidth="1"/>
    <col min="7615" max="7616" width="3.28515625" style="88" customWidth="1"/>
    <col min="7617" max="7617" width="1" style="88" customWidth="1"/>
    <col min="7618" max="7619" width="3.28515625" style="88" customWidth="1"/>
    <col min="7620" max="7620" width="1" style="88" customWidth="1"/>
    <col min="7621" max="7622" width="3.28515625" style="88" customWidth="1"/>
    <col min="7623" max="7623" width="1.5703125" style="88" customWidth="1"/>
    <col min="7624" max="7625" width="3.28515625" style="88" customWidth="1"/>
    <col min="7626" max="7626" width="1.5703125" style="88" customWidth="1"/>
    <col min="7627" max="7628" width="3.28515625" style="88" customWidth="1"/>
    <col min="7629" max="7629" width="1.5703125" style="88" customWidth="1"/>
    <col min="7630" max="7770" width="9.85546875" style="88"/>
    <col min="7771" max="7771" width="1.5703125" style="88" customWidth="1"/>
    <col min="7772" max="7773" width="3.28515625" style="88" customWidth="1"/>
    <col min="7774" max="7774" width="1" style="88" customWidth="1"/>
    <col min="7775" max="7776" width="3.28515625" style="88" customWidth="1"/>
    <col min="7777" max="7777" width="1" style="88" customWidth="1"/>
    <col min="7778" max="7779" width="3.28515625" style="88" customWidth="1"/>
    <col min="7780" max="7780" width="1" style="88" customWidth="1"/>
    <col min="7781" max="7782" width="3.28515625" style="88" customWidth="1"/>
    <col min="7783" max="7783" width="1" style="88" customWidth="1"/>
    <col min="7784" max="7785" width="3.28515625" style="88" customWidth="1"/>
    <col min="7786" max="7786" width="1" style="88" customWidth="1"/>
    <col min="7787" max="7788" width="3.28515625" style="88" customWidth="1"/>
    <col min="7789" max="7789" width="1" style="88" customWidth="1"/>
    <col min="7790" max="7791" width="3.28515625" style="88" customWidth="1"/>
    <col min="7792" max="7792" width="1" style="88" customWidth="1"/>
    <col min="7793" max="7794" width="3.28515625" style="88" customWidth="1"/>
    <col min="7795" max="7795" width="1" style="88" customWidth="1"/>
    <col min="7796" max="7797" width="3.28515625" style="88" customWidth="1"/>
    <col min="7798" max="7798" width="1" style="88" customWidth="1"/>
    <col min="7799" max="7800" width="3.28515625" style="88" customWidth="1"/>
    <col min="7801" max="7801" width="1" style="88" customWidth="1"/>
    <col min="7802" max="7803" width="3.28515625" style="88" customWidth="1"/>
    <col min="7804" max="7804" width="1" style="88" customWidth="1"/>
    <col min="7805" max="7806" width="3.28515625" style="88" customWidth="1"/>
    <col min="7807" max="7807" width="1" style="88" customWidth="1"/>
    <col min="7808" max="7809" width="3.28515625" style="88" customWidth="1"/>
    <col min="7810" max="7810" width="1" style="88" customWidth="1"/>
    <col min="7811" max="7812" width="3.28515625" style="88" customWidth="1"/>
    <col min="7813" max="7813" width="1" style="88" customWidth="1"/>
    <col min="7814" max="7815" width="3.28515625" style="88" customWidth="1"/>
    <col min="7816" max="7816" width="1" style="88" customWidth="1"/>
    <col min="7817" max="7818" width="3.28515625" style="88" customWidth="1"/>
    <col min="7819" max="7819" width="1" style="88" customWidth="1"/>
    <col min="7820" max="7821" width="3.28515625" style="88" customWidth="1"/>
    <col min="7822" max="7822" width="1" style="88" customWidth="1"/>
    <col min="7823" max="7824" width="3.28515625" style="88" customWidth="1"/>
    <col min="7825" max="7825" width="1" style="88" customWidth="1"/>
    <col min="7826" max="7827" width="3.28515625" style="88" customWidth="1"/>
    <col min="7828" max="7828" width="1" style="88" customWidth="1"/>
    <col min="7829" max="7830" width="3.28515625" style="88" customWidth="1"/>
    <col min="7831" max="7831" width="1" style="88" customWidth="1"/>
    <col min="7832" max="7833" width="3.28515625" style="88" customWidth="1"/>
    <col min="7834" max="7834" width="1" style="88" customWidth="1"/>
    <col min="7835" max="7836" width="3.28515625" style="88" customWidth="1"/>
    <col min="7837" max="7837" width="1" style="88" customWidth="1"/>
    <col min="7838" max="7839" width="3.28515625" style="88" customWidth="1"/>
    <col min="7840" max="7840" width="1" style="88" customWidth="1"/>
    <col min="7841" max="7842" width="3.28515625" style="88" customWidth="1"/>
    <col min="7843" max="7843" width="1" style="88" customWidth="1"/>
    <col min="7844" max="7845" width="3.28515625" style="88" customWidth="1"/>
    <col min="7846" max="7846" width="1" style="88" customWidth="1"/>
    <col min="7847" max="7848" width="3.28515625" style="88" customWidth="1"/>
    <col min="7849" max="7849" width="1" style="88" customWidth="1"/>
    <col min="7850" max="7851" width="3.28515625" style="88" customWidth="1"/>
    <col min="7852" max="7852" width="1" style="88" customWidth="1"/>
    <col min="7853" max="7854" width="3.28515625" style="88" customWidth="1"/>
    <col min="7855" max="7855" width="1" style="88" customWidth="1"/>
    <col min="7856" max="7857" width="3.28515625" style="88" customWidth="1"/>
    <col min="7858" max="7858" width="1" style="88" customWidth="1"/>
    <col min="7859" max="7860" width="3.28515625" style="88" customWidth="1"/>
    <col min="7861" max="7861" width="1" style="88" customWidth="1"/>
    <col min="7862" max="7863" width="3.28515625" style="88" customWidth="1"/>
    <col min="7864" max="7864" width="1" style="88" customWidth="1"/>
    <col min="7865" max="7866" width="3.28515625" style="88" customWidth="1"/>
    <col min="7867" max="7867" width="1" style="88" customWidth="1"/>
    <col min="7868" max="7869" width="3.28515625" style="88" customWidth="1"/>
    <col min="7870" max="7870" width="1" style="88" customWidth="1"/>
    <col min="7871" max="7872" width="3.28515625" style="88" customWidth="1"/>
    <col min="7873" max="7873" width="1" style="88" customWidth="1"/>
    <col min="7874" max="7875" width="3.28515625" style="88" customWidth="1"/>
    <col min="7876" max="7876" width="1" style="88" customWidth="1"/>
    <col min="7877" max="7878" width="3.28515625" style="88" customWidth="1"/>
    <col min="7879" max="7879" width="1.5703125" style="88" customWidth="1"/>
    <col min="7880" max="7881" width="3.28515625" style="88" customWidth="1"/>
    <col min="7882" max="7882" width="1.5703125" style="88" customWidth="1"/>
    <col min="7883" max="7884" width="3.28515625" style="88" customWidth="1"/>
    <col min="7885" max="7885" width="1.5703125" style="88" customWidth="1"/>
    <col min="7886" max="8026" width="9.85546875" style="88"/>
    <col min="8027" max="8027" width="1.5703125" style="88" customWidth="1"/>
    <col min="8028" max="8029" width="3.28515625" style="88" customWidth="1"/>
    <col min="8030" max="8030" width="1" style="88" customWidth="1"/>
    <col min="8031" max="8032" width="3.28515625" style="88" customWidth="1"/>
    <col min="8033" max="8033" width="1" style="88" customWidth="1"/>
    <col min="8034" max="8035" width="3.28515625" style="88" customWidth="1"/>
    <col min="8036" max="8036" width="1" style="88" customWidth="1"/>
    <col min="8037" max="8038" width="3.28515625" style="88" customWidth="1"/>
    <col min="8039" max="8039" width="1" style="88" customWidth="1"/>
    <col min="8040" max="8041" width="3.28515625" style="88" customWidth="1"/>
    <col min="8042" max="8042" width="1" style="88" customWidth="1"/>
    <col min="8043" max="8044" width="3.28515625" style="88" customWidth="1"/>
    <col min="8045" max="8045" width="1" style="88" customWidth="1"/>
    <col min="8046" max="8047" width="3.28515625" style="88" customWidth="1"/>
    <col min="8048" max="8048" width="1" style="88" customWidth="1"/>
    <col min="8049" max="8050" width="3.28515625" style="88" customWidth="1"/>
    <col min="8051" max="8051" width="1" style="88" customWidth="1"/>
    <col min="8052" max="8053" width="3.28515625" style="88" customWidth="1"/>
    <col min="8054" max="8054" width="1" style="88" customWidth="1"/>
    <col min="8055" max="8056" width="3.28515625" style="88" customWidth="1"/>
    <col min="8057" max="8057" width="1" style="88" customWidth="1"/>
    <col min="8058" max="8059" width="3.28515625" style="88" customWidth="1"/>
    <col min="8060" max="8060" width="1" style="88" customWidth="1"/>
    <col min="8061" max="8062" width="3.28515625" style="88" customWidth="1"/>
    <col min="8063" max="8063" width="1" style="88" customWidth="1"/>
    <col min="8064" max="8065" width="3.28515625" style="88" customWidth="1"/>
    <col min="8066" max="8066" width="1" style="88" customWidth="1"/>
    <col min="8067" max="8068" width="3.28515625" style="88" customWidth="1"/>
    <col min="8069" max="8069" width="1" style="88" customWidth="1"/>
    <col min="8070" max="8071" width="3.28515625" style="88" customWidth="1"/>
    <col min="8072" max="8072" width="1" style="88" customWidth="1"/>
    <col min="8073" max="8074" width="3.28515625" style="88" customWidth="1"/>
    <col min="8075" max="8075" width="1" style="88" customWidth="1"/>
    <col min="8076" max="8077" width="3.28515625" style="88" customWidth="1"/>
    <col min="8078" max="8078" width="1" style="88" customWidth="1"/>
    <col min="8079" max="8080" width="3.28515625" style="88" customWidth="1"/>
    <col min="8081" max="8081" width="1" style="88" customWidth="1"/>
    <col min="8082" max="8083" width="3.28515625" style="88" customWidth="1"/>
    <col min="8084" max="8084" width="1" style="88" customWidth="1"/>
    <col min="8085" max="8086" width="3.28515625" style="88" customWidth="1"/>
    <col min="8087" max="8087" width="1" style="88" customWidth="1"/>
    <col min="8088" max="8089" width="3.28515625" style="88" customWidth="1"/>
    <col min="8090" max="8090" width="1" style="88" customWidth="1"/>
    <col min="8091" max="8092" width="3.28515625" style="88" customWidth="1"/>
    <col min="8093" max="8093" width="1" style="88" customWidth="1"/>
    <col min="8094" max="8095" width="3.28515625" style="88" customWidth="1"/>
    <col min="8096" max="8096" width="1" style="88" customWidth="1"/>
    <col min="8097" max="8098" width="3.28515625" style="88" customWidth="1"/>
    <col min="8099" max="8099" width="1" style="88" customWidth="1"/>
    <col min="8100" max="8101" width="3.28515625" style="88" customWidth="1"/>
    <col min="8102" max="8102" width="1" style="88" customWidth="1"/>
    <col min="8103" max="8104" width="3.28515625" style="88" customWidth="1"/>
    <col min="8105" max="8105" width="1" style="88" customWidth="1"/>
    <col min="8106" max="8107" width="3.28515625" style="88" customWidth="1"/>
    <col min="8108" max="8108" width="1" style="88" customWidth="1"/>
    <col min="8109" max="8110" width="3.28515625" style="88" customWidth="1"/>
    <col min="8111" max="8111" width="1" style="88" customWidth="1"/>
    <col min="8112" max="8113" width="3.28515625" style="88" customWidth="1"/>
    <col min="8114" max="8114" width="1" style="88" customWidth="1"/>
    <col min="8115" max="8116" width="3.28515625" style="88" customWidth="1"/>
    <col min="8117" max="8117" width="1" style="88" customWidth="1"/>
    <col min="8118" max="8119" width="3.28515625" style="88" customWidth="1"/>
    <col min="8120" max="8120" width="1" style="88" customWidth="1"/>
    <col min="8121" max="8122" width="3.28515625" style="88" customWidth="1"/>
    <col min="8123" max="8123" width="1" style="88" customWidth="1"/>
    <col min="8124" max="8125" width="3.28515625" style="88" customWidth="1"/>
    <col min="8126" max="8126" width="1" style="88" customWidth="1"/>
    <col min="8127" max="8128" width="3.28515625" style="88" customWidth="1"/>
    <col min="8129" max="8129" width="1" style="88" customWidth="1"/>
    <col min="8130" max="8131" width="3.28515625" style="88" customWidth="1"/>
    <col min="8132" max="8132" width="1" style="88" customWidth="1"/>
    <col min="8133" max="8134" width="3.28515625" style="88" customWidth="1"/>
    <col min="8135" max="8135" width="1.5703125" style="88" customWidth="1"/>
    <col min="8136" max="8137" width="3.28515625" style="88" customWidth="1"/>
    <col min="8138" max="8138" width="1.5703125" style="88" customWidth="1"/>
    <col min="8139" max="8140" width="3.28515625" style="88" customWidth="1"/>
    <col min="8141" max="8141" width="1.5703125" style="88" customWidth="1"/>
    <col min="8142" max="8282" width="9.85546875" style="88"/>
    <col min="8283" max="8283" width="1.5703125" style="88" customWidth="1"/>
    <col min="8284" max="8285" width="3.28515625" style="88" customWidth="1"/>
    <col min="8286" max="8286" width="1" style="88" customWidth="1"/>
    <col min="8287" max="8288" width="3.28515625" style="88" customWidth="1"/>
    <col min="8289" max="8289" width="1" style="88" customWidth="1"/>
    <col min="8290" max="8291" width="3.28515625" style="88" customWidth="1"/>
    <col min="8292" max="8292" width="1" style="88" customWidth="1"/>
    <col min="8293" max="8294" width="3.28515625" style="88" customWidth="1"/>
    <col min="8295" max="8295" width="1" style="88" customWidth="1"/>
    <col min="8296" max="8297" width="3.28515625" style="88" customWidth="1"/>
    <col min="8298" max="8298" width="1" style="88" customWidth="1"/>
    <col min="8299" max="8300" width="3.28515625" style="88" customWidth="1"/>
    <col min="8301" max="8301" width="1" style="88" customWidth="1"/>
    <col min="8302" max="8303" width="3.28515625" style="88" customWidth="1"/>
    <col min="8304" max="8304" width="1" style="88" customWidth="1"/>
    <col min="8305" max="8306" width="3.28515625" style="88" customWidth="1"/>
    <col min="8307" max="8307" width="1" style="88" customWidth="1"/>
    <col min="8308" max="8309" width="3.28515625" style="88" customWidth="1"/>
    <col min="8310" max="8310" width="1" style="88" customWidth="1"/>
    <col min="8311" max="8312" width="3.28515625" style="88" customWidth="1"/>
    <col min="8313" max="8313" width="1" style="88" customWidth="1"/>
    <col min="8314" max="8315" width="3.28515625" style="88" customWidth="1"/>
    <col min="8316" max="8316" width="1" style="88" customWidth="1"/>
    <col min="8317" max="8318" width="3.28515625" style="88" customWidth="1"/>
    <col min="8319" max="8319" width="1" style="88" customWidth="1"/>
    <col min="8320" max="8321" width="3.28515625" style="88" customWidth="1"/>
    <col min="8322" max="8322" width="1" style="88" customWidth="1"/>
    <col min="8323" max="8324" width="3.28515625" style="88" customWidth="1"/>
    <col min="8325" max="8325" width="1" style="88" customWidth="1"/>
    <col min="8326" max="8327" width="3.28515625" style="88" customWidth="1"/>
    <col min="8328" max="8328" width="1" style="88" customWidth="1"/>
    <col min="8329" max="8330" width="3.28515625" style="88" customWidth="1"/>
    <col min="8331" max="8331" width="1" style="88" customWidth="1"/>
    <col min="8332" max="8333" width="3.28515625" style="88" customWidth="1"/>
    <col min="8334" max="8334" width="1" style="88" customWidth="1"/>
    <col min="8335" max="8336" width="3.28515625" style="88" customWidth="1"/>
    <col min="8337" max="8337" width="1" style="88" customWidth="1"/>
    <col min="8338" max="8339" width="3.28515625" style="88" customWidth="1"/>
    <col min="8340" max="8340" width="1" style="88" customWidth="1"/>
    <col min="8341" max="8342" width="3.28515625" style="88" customWidth="1"/>
    <col min="8343" max="8343" width="1" style="88" customWidth="1"/>
    <col min="8344" max="8345" width="3.28515625" style="88" customWidth="1"/>
    <col min="8346" max="8346" width="1" style="88" customWidth="1"/>
    <col min="8347" max="8348" width="3.28515625" style="88" customWidth="1"/>
    <col min="8349" max="8349" width="1" style="88" customWidth="1"/>
    <col min="8350" max="8351" width="3.28515625" style="88" customWidth="1"/>
    <col min="8352" max="8352" width="1" style="88" customWidth="1"/>
    <col min="8353" max="8354" width="3.28515625" style="88" customWidth="1"/>
    <col min="8355" max="8355" width="1" style="88" customWidth="1"/>
    <col min="8356" max="8357" width="3.28515625" style="88" customWidth="1"/>
    <col min="8358" max="8358" width="1" style="88" customWidth="1"/>
    <col min="8359" max="8360" width="3.28515625" style="88" customWidth="1"/>
    <col min="8361" max="8361" width="1" style="88" customWidth="1"/>
    <col min="8362" max="8363" width="3.28515625" style="88" customWidth="1"/>
    <col min="8364" max="8364" width="1" style="88" customWidth="1"/>
    <col min="8365" max="8366" width="3.28515625" style="88" customWidth="1"/>
    <col min="8367" max="8367" width="1" style="88" customWidth="1"/>
    <col min="8368" max="8369" width="3.28515625" style="88" customWidth="1"/>
    <col min="8370" max="8370" width="1" style="88" customWidth="1"/>
    <col min="8371" max="8372" width="3.28515625" style="88" customWidth="1"/>
    <col min="8373" max="8373" width="1" style="88" customWidth="1"/>
    <col min="8374" max="8375" width="3.28515625" style="88" customWidth="1"/>
    <col min="8376" max="8376" width="1" style="88" customWidth="1"/>
    <col min="8377" max="8378" width="3.28515625" style="88" customWidth="1"/>
    <col min="8379" max="8379" width="1" style="88" customWidth="1"/>
    <col min="8380" max="8381" width="3.28515625" style="88" customWidth="1"/>
    <col min="8382" max="8382" width="1" style="88" customWidth="1"/>
    <col min="8383" max="8384" width="3.28515625" style="88" customWidth="1"/>
    <col min="8385" max="8385" width="1" style="88" customWidth="1"/>
    <col min="8386" max="8387" width="3.28515625" style="88" customWidth="1"/>
    <col min="8388" max="8388" width="1" style="88" customWidth="1"/>
    <col min="8389" max="8390" width="3.28515625" style="88" customWidth="1"/>
    <col min="8391" max="8391" width="1.5703125" style="88" customWidth="1"/>
    <col min="8392" max="8393" width="3.28515625" style="88" customWidth="1"/>
    <col min="8394" max="8394" width="1.5703125" style="88" customWidth="1"/>
    <col min="8395" max="8396" width="3.28515625" style="88" customWidth="1"/>
    <col min="8397" max="8397" width="1.5703125" style="88" customWidth="1"/>
    <col min="8398" max="8538" width="9.85546875" style="88"/>
    <col min="8539" max="8539" width="1.5703125" style="88" customWidth="1"/>
    <col min="8540" max="8541" width="3.28515625" style="88" customWidth="1"/>
    <col min="8542" max="8542" width="1" style="88" customWidth="1"/>
    <col min="8543" max="8544" width="3.28515625" style="88" customWidth="1"/>
    <col min="8545" max="8545" width="1" style="88" customWidth="1"/>
    <col min="8546" max="8547" width="3.28515625" style="88" customWidth="1"/>
    <col min="8548" max="8548" width="1" style="88" customWidth="1"/>
    <col min="8549" max="8550" width="3.28515625" style="88" customWidth="1"/>
    <col min="8551" max="8551" width="1" style="88" customWidth="1"/>
    <col min="8552" max="8553" width="3.28515625" style="88" customWidth="1"/>
    <col min="8554" max="8554" width="1" style="88" customWidth="1"/>
    <col min="8555" max="8556" width="3.28515625" style="88" customWidth="1"/>
    <col min="8557" max="8557" width="1" style="88" customWidth="1"/>
    <col min="8558" max="8559" width="3.28515625" style="88" customWidth="1"/>
    <col min="8560" max="8560" width="1" style="88" customWidth="1"/>
    <col min="8561" max="8562" width="3.28515625" style="88" customWidth="1"/>
    <col min="8563" max="8563" width="1" style="88" customWidth="1"/>
    <col min="8564" max="8565" width="3.28515625" style="88" customWidth="1"/>
    <col min="8566" max="8566" width="1" style="88" customWidth="1"/>
    <col min="8567" max="8568" width="3.28515625" style="88" customWidth="1"/>
    <col min="8569" max="8569" width="1" style="88" customWidth="1"/>
    <col min="8570" max="8571" width="3.28515625" style="88" customWidth="1"/>
    <col min="8572" max="8572" width="1" style="88" customWidth="1"/>
    <col min="8573" max="8574" width="3.28515625" style="88" customWidth="1"/>
    <col min="8575" max="8575" width="1" style="88" customWidth="1"/>
    <col min="8576" max="8577" width="3.28515625" style="88" customWidth="1"/>
    <col min="8578" max="8578" width="1" style="88" customWidth="1"/>
    <col min="8579" max="8580" width="3.28515625" style="88" customWidth="1"/>
    <col min="8581" max="8581" width="1" style="88" customWidth="1"/>
    <col min="8582" max="8583" width="3.28515625" style="88" customWidth="1"/>
    <col min="8584" max="8584" width="1" style="88" customWidth="1"/>
    <col min="8585" max="8586" width="3.28515625" style="88" customWidth="1"/>
    <col min="8587" max="8587" width="1" style="88" customWidth="1"/>
    <col min="8588" max="8589" width="3.28515625" style="88" customWidth="1"/>
    <col min="8590" max="8590" width="1" style="88" customWidth="1"/>
    <col min="8591" max="8592" width="3.28515625" style="88" customWidth="1"/>
    <col min="8593" max="8593" width="1" style="88" customWidth="1"/>
    <col min="8594" max="8595" width="3.28515625" style="88" customWidth="1"/>
    <col min="8596" max="8596" width="1" style="88" customWidth="1"/>
    <col min="8597" max="8598" width="3.28515625" style="88" customWidth="1"/>
    <col min="8599" max="8599" width="1" style="88" customWidth="1"/>
    <col min="8600" max="8601" width="3.28515625" style="88" customWidth="1"/>
    <col min="8602" max="8602" width="1" style="88" customWidth="1"/>
    <col min="8603" max="8604" width="3.28515625" style="88" customWidth="1"/>
    <col min="8605" max="8605" width="1" style="88" customWidth="1"/>
    <col min="8606" max="8607" width="3.28515625" style="88" customWidth="1"/>
    <col min="8608" max="8608" width="1" style="88" customWidth="1"/>
    <col min="8609" max="8610" width="3.28515625" style="88" customWidth="1"/>
    <col min="8611" max="8611" width="1" style="88" customWidth="1"/>
    <col min="8612" max="8613" width="3.28515625" style="88" customWidth="1"/>
    <col min="8614" max="8614" width="1" style="88" customWidth="1"/>
    <col min="8615" max="8616" width="3.28515625" style="88" customWidth="1"/>
    <col min="8617" max="8617" width="1" style="88" customWidth="1"/>
    <col min="8618" max="8619" width="3.28515625" style="88" customWidth="1"/>
    <col min="8620" max="8620" width="1" style="88" customWidth="1"/>
    <col min="8621" max="8622" width="3.28515625" style="88" customWidth="1"/>
    <col min="8623" max="8623" width="1" style="88" customWidth="1"/>
    <col min="8624" max="8625" width="3.28515625" style="88" customWidth="1"/>
    <col min="8626" max="8626" width="1" style="88" customWidth="1"/>
    <col min="8627" max="8628" width="3.28515625" style="88" customWidth="1"/>
    <col min="8629" max="8629" width="1" style="88" customWidth="1"/>
    <col min="8630" max="8631" width="3.28515625" style="88" customWidth="1"/>
    <col min="8632" max="8632" width="1" style="88" customWidth="1"/>
    <col min="8633" max="8634" width="3.28515625" style="88" customWidth="1"/>
    <col min="8635" max="8635" width="1" style="88" customWidth="1"/>
    <col min="8636" max="8637" width="3.28515625" style="88" customWidth="1"/>
    <col min="8638" max="8638" width="1" style="88" customWidth="1"/>
    <col min="8639" max="8640" width="3.28515625" style="88" customWidth="1"/>
    <col min="8641" max="8641" width="1" style="88" customWidth="1"/>
    <col min="8642" max="8643" width="3.28515625" style="88" customWidth="1"/>
    <col min="8644" max="8644" width="1" style="88" customWidth="1"/>
    <col min="8645" max="8646" width="3.28515625" style="88" customWidth="1"/>
    <col min="8647" max="8647" width="1.5703125" style="88" customWidth="1"/>
    <col min="8648" max="8649" width="3.28515625" style="88" customWidth="1"/>
    <col min="8650" max="8650" width="1.5703125" style="88" customWidth="1"/>
    <col min="8651" max="8652" width="3.28515625" style="88" customWidth="1"/>
    <col min="8653" max="8653" width="1.5703125" style="88" customWidth="1"/>
    <col min="8654" max="8794" width="9.85546875" style="88"/>
    <col min="8795" max="8795" width="1.5703125" style="88" customWidth="1"/>
    <col min="8796" max="8797" width="3.28515625" style="88" customWidth="1"/>
    <col min="8798" max="8798" width="1" style="88" customWidth="1"/>
    <col min="8799" max="8800" width="3.28515625" style="88" customWidth="1"/>
    <col min="8801" max="8801" width="1" style="88" customWidth="1"/>
    <col min="8802" max="8803" width="3.28515625" style="88" customWidth="1"/>
    <col min="8804" max="8804" width="1" style="88" customWidth="1"/>
    <col min="8805" max="8806" width="3.28515625" style="88" customWidth="1"/>
    <col min="8807" max="8807" width="1" style="88" customWidth="1"/>
    <col min="8808" max="8809" width="3.28515625" style="88" customWidth="1"/>
    <col min="8810" max="8810" width="1" style="88" customWidth="1"/>
    <col min="8811" max="8812" width="3.28515625" style="88" customWidth="1"/>
    <col min="8813" max="8813" width="1" style="88" customWidth="1"/>
    <col min="8814" max="8815" width="3.28515625" style="88" customWidth="1"/>
    <col min="8816" max="8816" width="1" style="88" customWidth="1"/>
    <col min="8817" max="8818" width="3.28515625" style="88" customWidth="1"/>
    <col min="8819" max="8819" width="1" style="88" customWidth="1"/>
    <col min="8820" max="8821" width="3.28515625" style="88" customWidth="1"/>
    <col min="8822" max="8822" width="1" style="88" customWidth="1"/>
    <col min="8823" max="8824" width="3.28515625" style="88" customWidth="1"/>
    <col min="8825" max="8825" width="1" style="88" customWidth="1"/>
    <col min="8826" max="8827" width="3.28515625" style="88" customWidth="1"/>
    <col min="8828" max="8828" width="1" style="88" customWidth="1"/>
    <col min="8829" max="8830" width="3.28515625" style="88" customWidth="1"/>
    <col min="8831" max="8831" width="1" style="88" customWidth="1"/>
    <col min="8832" max="8833" width="3.28515625" style="88" customWidth="1"/>
    <col min="8834" max="8834" width="1" style="88" customWidth="1"/>
    <col min="8835" max="8836" width="3.28515625" style="88" customWidth="1"/>
    <col min="8837" max="8837" width="1" style="88" customWidth="1"/>
    <col min="8838" max="8839" width="3.28515625" style="88" customWidth="1"/>
    <col min="8840" max="8840" width="1" style="88" customWidth="1"/>
    <col min="8841" max="8842" width="3.28515625" style="88" customWidth="1"/>
    <col min="8843" max="8843" width="1" style="88" customWidth="1"/>
    <col min="8844" max="8845" width="3.28515625" style="88" customWidth="1"/>
    <col min="8846" max="8846" width="1" style="88" customWidth="1"/>
    <col min="8847" max="8848" width="3.28515625" style="88" customWidth="1"/>
    <col min="8849" max="8849" width="1" style="88" customWidth="1"/>
    <col min="8850" max="8851" width="3.28515625" style="88" customWidth="1"/>
    <col min="8852" max="8852" width="1" style="88" customWidth="1"/>
    <col min="8853" max="8854" width="3.28515625" style="88" customWidth="1"/>
    <col min="8855" max="8855" width="1" style="88" customWidth="1"/>
    <col min="8856" max="8857" width="3.28515625" style="88" customWidth="1"/>
    <col min="8858" max="8858" width="1" style="88" customWidth="1"/>
    <col min="8859" max="8860" width="3.28515625" style="88" customWidth="1"/>
    <col min="8861" max="8861" width="1" style="88" customWidth="1"/>
    <col min="8862" max="8863" width="3.28515625" style="88" customWidth="1"/>
    <col min="8864" max="8864" width="1" style="88" customWidth="1"/>
    <col min="8865" max="8866" width="3.28515625" style="88" customWidth="1"/>
    <col min="8867" max="8867" width="1" style="88" customWidth="1"/>
    <col min="8868" max="8869" width="3.28515625" style="88" customWidth="1"/>
    <col min="8870" max="8870" width="1" style="88" customWidth="1"/>
    <col min="8871" max="8872" width="3.28515625" style="88" customWidth="1"/>
    <col min="8873" max="8873" width="1" style="88" customWidth="1"/>
    <col min="8874" max="8875" width="3.28515625" style="88" customWidth="1"/>
    <col min="8876" max="8876" width="1" style="88" customWidth="1"/>
    <col min="8877" max="8878" width="3.28515625" style="88" customWidth="1"/>
    <col min="8879" max="8879" width="1" style="88" customWidth="1"/>
    <col min="8880" max="8881" width="3.28515625" style="88" customWidth="1"/>
    <col min="8882" max="8882" width="1" style="88" customWidth="1"/>
    <col min="8883" max="8884" width="3.28515625" style="88" customWidth="1"/>
    <col min="8885" max="8885" width="1" style="88" customWidth="1"/>
    <col min="8886" max="8887" width="3.28515625" style="88" customWidth="1"/>
    <col min="8888" max="8888" width="1" style="88" customWidth="1"/>
    <col min="8889" max="8890" width="3.28515625" style="88" customWidth="1"/>
    <col min="8891" max="8891" width="1" style="88" customWidth="1"/>
    <col min="8892" max="8893" width="3.28515625" style="88" customWidth="1"/>
    <col min="8894" max="8894" width="1" style="88" customWidth="1"/>
    <col min="8895" max="8896" width="3.28515625" style="88" customWidth="1"/>
    <col min="8897" max="8897" width="1" style="88" customWidth="1"/>
    <col min="8898" max="8899" width="3.28515625" style="88" customWidth="1"/>
    <col min="8900" max="8900" width="1" style="88" customWidth="1"/>
    <col min="8901" max="8902" width="3.28515625" style="88" customWidth="1"/>
    <col min="8903" max="8903" width="1.5703125" style="88" customWidth="1"/>
    <col min="8904" max="8905" width="3.28515625" style="88" customWidth="1"/>
    <col min="8906" max="8906" width="1.5703125" style="88" customWidth="1"/>
    <col min="8907" max="8908" width="3.28515625" style="88" customWidth="1"/>
    <col min="8909" max="8909" width="1.5703125" style="88" customWidth="1"/>
    <col min="8910" max="9050" width="9.85546875" style="88"/>
    <col min="9051" max="9051" width="1.5703125" style="88" customWidth="1"/>
    <col min="9052" max="9053" width="3.28515625" style="88" customWidth="1"/>
    <col min="9054" max="9054" width="1" style="88" customWidth="1"/>
    <col min="9055" max="9056" width="3.28515625" style="88" customWidth="1"/>
    <col min="9057" max="9057" width="1" style="88" customWidth="1"/>
    <col min="9058" max="9059" width="3.28515625" style="88" customWidth="1"/>
    <col min="9060" max="9060" width="1" style="88" customWidth="1"/>
    <col min="9061" max="9062" width="3.28515625" style="88" customWidth="1"/>
    <col min="9063" max="9063" width="1" style="88" customWidth="1"/>
    <col min="9064" max="9065" width="3.28515625" style="88" customWidth="1"/>
    <col min="9066" max="9066" width="1" style="88" customWidth="1"/>
    <col min="9067" max="9068" width="3.28515625" style="88" customWidth="1"/>
    <col min="9069" max="9069" width="1" style="88" customWidth="1"/>
    <col min="9070" max="9071" width="3.28515625" style="88" customWidth="1"/>
    <col min="9072" max="9072" width="1" style="88" customWidth="1"/>
    <col min="9073" max="9074" width="3.28515625" style="88" customWidth="1"/>
    <col min="9075" max="9075" width="1" style="88" customWidth="1"/>
    <col min="9076" max="9077" width="3.28515625" style="88" customWidth="1"/>
    <col min="9078" max="9078" width="1" style="88" customWidth="1"/>
    <col min="9079" max="9080" width="3.28515625" style="88" customWidth="1"/>
    <col min="9081" max="9081" width="1" style="88" customWidth="1"/>
    <col min="9082" max="9083" width="3.28515625" style="88" customWidth="1"/>
    <col min="9084" max="9084" width="1" style="88" customWidth="1"/>
    <col min="9085" max="9086" width="3.28515625" style="88" customWidth="1"/>
    <col min="9087" max="9087" width="1" style="88" customWidth="1"/>
    <col min="9088" max="9089" width="3.28515625" style="88" customWidth="1"/>
    <col min="9090" max="9090" width="1" style="88" customWidth="1"/>
    <col min="9091" max="9092" width="3.28515625" style="88" customWidth="1"/>
    <col min="9093" max="9093" width="1" style="88" customWidth="1"/>
    <col min="9094" max="9095" width="3.28515625" style="88" customWidth="1"/>
    <col min="9096" max="9096" width="1" style="88" customWidth="1"/>
    <col min="9097" max="9098" width="3.28515625" style="88" customWidth="1"/>
    <col min="9099" max="9099" width="1" style="88" customWidth="1"/>
    <col min="9100" max="9101" width="3.28515625" style="88" customWidth="1"/>
    <col min="9102" max="9102" width="1" style="88" customWidth="1"/>
    <col min="9103" max="9104" width="3.28515625" style="88" customWidth="1"/>
    <col min="9105" max="9105" width="1" style="88" customWidth="1"/>
    <col min="9106" max="9107" width="3.28515625" style="88" customWidth="1"/>
    <col min="9108" max="9108" width="1" style="88" customWidth="1"/>
    <col min="9109" max="9110" width="3.28515625" style="88" customWidth="1"/>
    <col min="9111" max="9111" width="1" style="88" customWidth="1"/>
    <col min="9112" max="9113" width="3.28515625" style="88" customWidth="1"/>
    <col min="9114" max="9114" width="1" style="88" customWidth="1"/>
    <col min="9115" max="9116" width="3.28515625" style="88" customWidth="1"/>
    <col min="9117" max="9117" width="1" style="88" customWidth="1"/>
    <col min="9118" max="9119" width="3.28515625" style="88" customWidth="1"/>
    <col min="9120" max="9120" width="1" style="88" customWidth="1"/>
    <col min="9121" max="9122" width="3.28515625" style="88" customWidth="1"/>
    <col min="9123" max="9123" width="1" style="88" customWidth="1"/>
    <col min="9124" max="9125" width="3.28515625" style="88" customWidth="1"/>
    <col min="9126" max="9126" width="1" style="88" customWidth="1"/>
    <col min="9127" max="9128" width="3.28515625" style="88" customWidth="1"/>
    <col min="9129" max="9129" width="1" style="88" customWidth="1"/>
    <col min="9130" max="9131" width="3.28515625" style="88" customWidth="1"/>
    <col min="9132" max="9132" width="1" style="88" customWidth="1"/>
    <col min="9133" max="9134" width="3.28515625" style="88" customWidth="1"/>
    <col min="9135" max="9135" width="1" style="88" customWidth="1"/>
    <col min="9136" max="9137" width="3.28515625" style="88" customWidth="1"/>
    <col min="9138" max="9138" width="1" style="88" customWidth="1"/>
    <col min="9139" max="9140" width="3.28515625" style="88" customWidth="1"/>
    <col min="9141" max="9141" width="1" style="88" customWidth="1"/>
    <col min="9142" max="9143" width="3.28515625" style="88" customWidth="1"/>
    <col min="9144" max="9144" width="1" style="88" customWidth="1"/>
    <col min="9145" max="9146" width="3.28515625" style="88" customWidth="1"/>
    <col min="9147" max="9147" width="1" style="88" customWidth="1"/>
    <col min="9148" max="9149" width="3.28515625" style="88" customWidth="1"/>
    <col min="9150" max="9150" width="1" style="88" customWidth="1"/>
    <col min="9151" max="9152" width="3.28515625" style="88" customWidth="1"/>
    <col min="9153" max="9153" width="1" style="88" customWidth="1"/>
    <col min="9154" max="9155" width="3.28515625" style="88" customWidth="1"/>
    <col min="9156" max="9156" width="1" style="88" customWidth="1"/>
    <col min="9157" max="9158" width="3.28515625" style="88" customWidth="1"/>
    <col min="9159" max="9159" width="1.5703125" style="88" customWidth="1"/>
    <col min="9160" max="9161" width="3.28515625" style="88" customWidth="1"/>
    <col min="9162" max="9162" width="1.5703125" style="88" customWidth="1"/>
    <col min="9163" max="9164" width="3.28515625" style="88" customWidth="1"/>
    <col min="9165" max="9165" width="1.5703125" style="88" customWidth="1"/>
    <col min="9166" max="9306" width="9.85546875" style="88"/>
    <col min="9307" max="9307" width="1.5703125" style="88" customWidth="1"/>
    <col min="9308" max="9309" width="3.28515625" style="88" customWidth="1"/>
    <col min="9310" max="9310" width="1" style="88" customWidth="1"/>
    <col min="9311" max="9312" width="3.28515625" style="88" customWidth="1"/>
    <col min="9313" max="9313" width="1" style="88" customWidth="1"/>
    <col min="9314" max="9315" width="3.28515625" style="88" customWidth="1"/>
    <col min="9316" max="9316" width="1" style="88" customWidth="1"/>
    <col min="9317" max="9318" width="3.28515625" style="88" customWidth="1"/>
    <col min="9319" max="9319" width="1" style="88" customWidth="1"/>
    <col min="9320" max="9321" width="3.28515625" style="88" customWidth="1"/>
    <col min="9322" max="9322" width="1" style="88" customWidth="1"/>
    <col min="9323" max="9324" width="3.28515625" style="88" customWidth="1"/>
    <col min="9325" max="9325" width="1" style="88" customWidth="1"/>
    <col min="9326" max="9327" width="3.28515625" style="88" customWidth="1"/>
    <col min="9328" max="9328" width="1" style="88" customWidth="1"/>
    <col min="9329" max="9330" width="3.28515625" style="88" customWidth="1"/>
    <col min="9331" max="9331" width="1" style="88" customWidth="1"/>
    <col min="9332" max="9333" width="3.28515625" style="88" customWidth="1"/>
    <col min="9334" max="9334" width="1" style="88" customWidth="1"/>
    <col min="9335" max="9336" width="3.28515625" style="88" customWidth="1"/>
    <col min="9337" max="9337" width="1" style="88" customWidth="1"/>
    <col min="9338" max="9339" width="3.28515625" style="88" customWidth="1"/>
    <col min="9340" max="9340" width="1" style="88" customWidth="1"/>
    <col min="9341" max="9342" width="3.28515625" style="88" customWidth="1"/>
    <col min="9343" max="9343" width="1" style="88" customWidth="1"/>
    <col min="9344" max="9345" width="3.28515625" style="88" customWidth="1"/>
    <col min="9346" max="9346" width="1" style="88" customWidth="1"/>
    <col min="9347" max="9348" width="3.28515625" style="88" customWidth="1"/>
    <col min="9349" max="9349" width="1" style="88" customWidth="1"/>
    <col min="9350" max="9351" width="3.28515625" style="88" customWidth="1"/>
    <col min="9352" max="9352" width="1" style="88" customWidth="1"/>
    <col min="9353" max="9354" width="3.28515625" style="88" customWidth="1"/>
    <col min="9355" max="9355" width="1" style="88" customWidth="1"/>
    <col min="9356" max="9357" width="3.28515625" style="88" customWidth="1"/>
    <col min="9358" max="9358" width="1" style="88" customWidth="1"/>
    <col min="9359" max="9360" width="3.28515625" style="88" customWidth="1"/>
    <col min="9361" max="9361" width="1" style="88" customWidth="1"/>
    <col min="9362" max="9363" width="3.28515625" style="88" customWidth="1"/>
    <col min="9364" max="9364" width="1" style="88" customWidth="1"/>
    <col min="9365" max="9366" width="3.28515625" style="88" customWidth="1"/>
    <col min="9367" max="9367" width="1" style="88" customWidth="1"/>
    <col min="9368" max="9369" width="3.28515625" style="88" customWidth="1"/>
    <col min="9370" max="9370" width="1" style="88" customWidth="1"/>
    <col min="9371" max="9372" width="3.28515625" style="88" customWidth="1"/>
    <col min="9373" max="9373" width="1" style="88" customWidth="1"/>
    <col min="9374" max="9375" width="3.28515625" style="88" customWidth="1"/>
    <col min="9376" max="9376" width="1" style="88" customWidth="1"/>
    <col min="9377" max="9378" width="3.28515625" style="88" customWidth="1"/>
    <col min="9379" max="9379" width="1" style="88" customWidth="1"/>
    <col min="9380" max="9381" width="3.28515625" style="88" customWidth="1"/>
    <col min="9382" max="9382" width="1" style="88" customWidth="1"/>
    <col min="9383" max="9384" width="3.28515625" style="88" customWidth="1"/>
    <col min="9385" max="9385" width="1" style="88" customWidth="1"/>
    <col min="9386" max="9387" width="3.28515625" style="88" customWidth="1"/>
    <col min="9388" max="9388" width="1" style="88" customWidth="1"/>
    <col min="9389" max="9390" width="3.28515625" style="88" customWidth="1"/>
    <col min="9391" max="9391" width="1" style="88" customWidth="1"/>
    <col min="9392" max="9393" width="3.28515625" style="88" customWidth="1"/>
    <col min="9394" max="9394" width="1" style="88" customWidth="1"/>
    <col min="9395" max="9396" width="3.28515625" style="88" customWidth="1"/>
    <col min="9397" max="9397" width="1" style="88" customWidth="1"/>
    <col min="9398" max="9399" width="3.28515625" style="88" customWidth="1"/>
    <col min="9400" max="9400" width="1" style="88" customWidth="1"/>
    <col min="9401" max="9402" width="3.28515625" style="88" customWidth="1"/>
    <col min="9403" max="9403" width="1" style="88" customWidth="1"/>
    <col min="9404" max="9405" width="3.28515625" style="88" customWidth="1"/>
    <col min="9406" max="9406" width="1" style="88" customWidth="1"/>
    <col min="9407" max="9408" width="3.28515625" style="88" customWidth="1"/>
    <col min="9409" max="9409" width="1" style="88" customWidth="1"/>
    <col min="9410" max="9411" width="3.28515625" style="88" customWidth="1"/>
    <col min="9412" max="9412" width="1" style="88" customWidth="1"/>
    <col min="9413" max="9414" width="3.28515625" style="88" customWidth="1"/>
    <col min="9415" max="9415" width="1.5703125" style="88" customWidth="1"/>
    <col min="9416" max="9417" width="3.28515625" style="88" customWidth="1"/>
    <col min="9418" max="9418" width="1.5703125" style="88" customWidth="1"/>
    <col min="9419" max="9420" width="3.28515625" style="88" customWidth="1"/>
    <col min="9421" max="9421" width="1.5703125" style="88" customWidth="1"/>
    <col min="9422" max="9562" width="9.85546875" style="88"/>
    <col min="9563" max="9563" width="1.5703125" style="88" customWidth="1"/>
    <col min="9564" max="9565" width="3.28515625" style="88" customWidth="1"/>
    <col min="9566" max="9566" width="1" style="88" customWidth="1"/>
    <col min="9567" max="9568" width="3.28515625" style="88" customWidth="1"/>
    <col min="9569" max="9569" width="1" style="88" customWidth="1"/>
    <col min="9570" max="9571" width="3.28515625" style="88" customWidth="1"/>
    <col min="9572" max="9572" width="1" style="88" customWidth="1"/>
    <col min="9573" max="9574" width="3.28515625" style="88" customWidth="1"/>
    <col min="9575" max="9575" width="1" style="88" customWidth="1"/>
    <col min="9576" max="9577" width="3.28515625" style="88" customWidth="1"/>
    <col min="9578" max="9578" width="1" style="88" customWidth="1"/>
    <col min="9579" max="9580" width="3.28515625" style="88" customWidth="1"/>
    <col min="9581" max="9581" width="1" style="88" customWidth="1"/>
    <col min="9582" max="9583" width="3.28515625" style="88" customWidth="1"/>
    <col min="9584" max="9584" width="1" style="88" customWidth="1"/>
    <col min="9585" max="9586" width="3.28515625" style="88" customWidth="1"/>
    <col min="9587" max="9587" width="1" style="88" customWidth="1"/>
    <col min="9588" max="9589" width="3.28515625" style="88" customWidth="1"/>
    <col min="9590" max="9590" width="1" style="88" customWidth="1"/>
    <col min="9591" max="9592" width="3.28515625" style="88" customWidth="1"/>
    <col min="9593" max="9593" width="1" style="88" customWidth="1"/>
    <col min="9594" max="9595" width="3.28515625" style="88" customWidth="1"/>
    <col min="9596" max="9596" width="1" style="88" customWidth="1"/>
    <col min="9597" max="9598" width="3.28515625" style="88" customWidth="1"/>
    <col min="9599" max="9599" width="1" style="88" customWidth="1"/>
    <col min="9600" max="9601" width="3.28515625" style="88" customWidth="1"/>
    <col min="9602" max="9602" width="1" style="88" customWidth="1"/>
    <col min="9603" max="9604" width="3.28515625" style="88" customWidth="1"/>
    <col min="9605" max="9605" width="1" style="88" customWidth="1"/>
    <col min="9606" max="9607" width="3.28515625" style="88" customWidth="1"/>
    <col min="9608" max="9608" width="1" style="88" customWidth="1"/>
    <col min="9609" max="9610" width="3.28515625" style="88" customWidth="1"/>
    <col min="9611" max="9611" width="1" style="88" customWidth="1"/>
    <col min="9612" max="9613" width="3.28515625" style="88" customWidth="1"/>
    <col min="9614" max="9614" width="1" style="88" customWidth="1"/>
    <col min="9615" max="9616" width="3.28515625" style="88" customWidth="1"/>
    <col min="9617" max="9617" width="1" style="88" customWidth="1"/>
    <col min="9618" max="9619" width="3.28515625" style="88" customWidth="1"/>
    <col min="9620" max="9620" width="1" style="88" customWidth="1"/>
    <col min="9621" max="9622" width="3.28515625" style="88" customWidth="1"/>
    <col min="9623" max="9623" width="1" style="88" customWidth="1"/>
    <col min="9624" max="9625" width="3.28515625" style="88" customWidth="1"/>
    <col min="9626" max="9626" width="1" style="88" customWidth="1"/>
    <col min="9627" max="9628" width="3.28515625" style="88" customWidth="1"/>
    <col min="9629" max="9629" width="1" style="88" customWidth="1"/>
    <col min="9630" max="9631" width="3.28515625" style="88" customWidth="1"/>
    <col min="9632" max="9632" width="1" style="88" customWidth="1"/>
    <col min="9633" max="9634" width="3.28515625" style="88" customWidth="1"/>
    <col min="9635" max="9635" width="1" style="88" customWidth="1"/>
    <col min="9636" max="9637" width="3.28515625" style="88" customWidth="1"/>
    <col min="9638" max="9638" width="1" style="88" customWidth="1"/>
    <col min="9639" max="9640" width="3.28515625" style="88" customWidth="1"/>
    <col min="9641" max="9641" width="1" style="88" customWidth="1"/>
    <col min="9642" max="9643" width="3.28515625" style="88" customWidth="1"/>
    <col min="9644" max="9644" width="1" style="88" customWidth="1"/>
    <col min="9645" max="9646" width="3.28515625" style="88" customWidth="1"/>
    <col min="9647" max="9647" width="1" style="88" customWidth="1"/>
    <col min="9648" max="9649" width="3.28515625" style="88" customWidth="1"/>
    <col min="9650" max="9650" width="1" style="88" customWidth="1"/>
    <col min="9651" max="9652" width="3.28515625" style="88" customWidth="1"/>
    <col min="9653" max="9653" width="1" style="88" customWidth="1"/>
    <col min="9654" max="9655" width="3.28515625" style="88" customWidth="1"/>
    <col min="9656" max="9656" width="1" style="88" customWidth="1"/>
    <col min="9657" max="9658" width="3.28515625" style="88" customWidth="1"/>
    <col min="9659" max="9659" width="1" style="88" customWidth="1"/>
    <col min="9660" max="9661" width="3.28515625" style="88" customWidth="1"/>
    <col min="9662" max="9662" width="1" style="88" customWidth="1"/>
    <col min="9663" max="9664" width="3.28515625" style="88" customWidth="1"/>
    <col min="9665" max="9665" width="1" style="88" customWidth="1"/>
    <col min="9666" max="9667" width="3.28515625" style="88" customWidth="1"/>
    <col min="9668" max="9668" width="1" style="88" customWidth="1"/>
    <col min="9669" max="9670" width="3.28515625" style="88" customWidth="1"/>
    <col min="9671" max="9671" width="1.5703125" style="88" customWidth="1"/>
    <col min="9672" max="9673" width="3.28515625" style="88" customWidth="1"/>
    <col min="9674" max="9674" width="1.5703125" style="88" customWidth="1"/>
    <col min="9675" max="9676" width="3.28515625" style="88" customWidth="1"/>
    <col min="9677" max="9677" width="1.5703125" style="88" customWidth="1"/>
    <col min="9678" max="9818" width="9.85546875" style="88"/>
    <col min="9819" max="9819" width="1.5703125" style="88" customWidth="1"/>
    <col min="9820" max="9821" width="3.28515625" style="88" customWidth="1"/>
    <col min="9822" max="9822" width="1" style="88" customWidth="1"/>
    <col min="9823" max="9824" width="3.28515625" style="88" customWidth="1"/>
    <col min="9825" max="9825" width="1" style="88" customWidth="1"/>
    <col min="9826" max="9827" width="3.28515625" style="88" customWidth="1"/>
    <col min="9828" max="9828" width="1" style="88" customWidth="1"/>
    <col min="9829" max="9830" width="3.28515625" style="88" customWidth="1"/>
    <col min="9831" max="9831" width="1" style="88" customWidth="1"/>
    <col min="9832" max="9833" width="3.28515625" style="88" customWidth="1"/>
    <col min="9834" max="9834" width="1" style="88" customWidth="1"/>
    <col min="9835" max="9836" width="3.28515625" style="88" customWidth="1"/>
    <col min="9837" max="9837" width="1" style="88" customWidth="1"/>
    <col min="9838" max="9839" width="3.28515625" style="88" customWidth="1"/>
    <col min="9840" max="9840" width="1" style="88" customWidth="1"/>
    <col min="9841" max="9842" width="3.28515625" style="88" customWidth="1"/>
    <col min="9843" max="9843" width="1" style="88" customWidth="1"/>
    <col min="9844" max="9845" width="3.28515625" style="88" customWidth="1"/>
    <col min="9846" max="9846" width="1" style="88" customWidth="1"/>
    <col min="9847" max="9848" width="3.28515625" style="88" customWidth="1"/>
    <col min="9849" max="9849" width="1" style="88" customWidth="1"/>
    <col min="9850" max="9851" width="3.28515625" style="88" customWidth="1"/>
    <col min="9852" max="9852" width="1" style="88" customWidth="1"/>
    <col min="9853" max="9854" width="3.28515625" style="88" customWidth="1"/>
    <col min="9855" max="9855" width="1" style="88" customWidth="1"/>
    <col min="9856" max="9857" width="3.28515625" style="88" customWidth="1"/>
    <col min="9858" max="9858" width="1" style="88" customWidth="1"/>
    <col min="9859" max="9860" width="3.28515625" style="88" customWidth="1"/>
    <col min="9861" max="9861" width="1" style="88" customWidth="1"/>
    <col min="9862" max="9863" width="3.28515625" style="88" customWidth="1"/>
    <col min="9864" max="9864" width="1" style="88" customWidth="1"/>
    <col min="9865" max="9866" width="3.28515625" style="88" customWidth="1"/>
    <col min="9867" max="9867" width="1" style="88" customWidth="1"/>
    <col min="9868" max="9869" width="3.28515625" style="88" customWidth="1"/>
    <col min="9870" max="9870" width="1" style="88" customWidth="1"/>
    <col min="9871" max="9872" width="3.28515625" style="88" customWidth="1"/>
    <col min="9873" max="9873" width="1" style="88" customWidth="1"/>
    <col min="9874" max="9875" width="3.28515625" style="88" customWidth="1"/>
    <col min="9876" max="9876" width="1" style="88" customWidth="1"/>
    <col min="9877" max="9878" width="3.28515625" style="88" customWidth="1"/>
    <col min="9879" max="9879" width="1" style="88" customWidth="1"/>
    <col min="9880" max="9881" width="3.28515625" style="88" customWidth="1"/>
    <col min="9882" max="9882" width="1" style="88" customWidth="1"/>
    <col min="9883" max="9884" width="3.28515625" style="88" customWidth="1"/>
    <col min="9885" max="9885" width="1" style="88" customWidth="1"/>
    <col min="9886" max="9887" width="3.28515625" style="88" customWidth="1"/>
    <col min="9888" max="9888" width="1" style="88" customWidth="1"/>
    <col min="9889" max="9890" width="3.28515625" style="88" customWidth="1"/>
    <col min="9891" max="9891" width="1" style="88" customWidth="1"/>
    <col min="9892" max="9893" width="3.28515625" style="88" customWidth="1"/>
    <col min="9894" max="9894" width="1" style="88" customWidth="1"/>
    <col min="9895" max="9896" width="3.28515625" style="88" customWidth="1"/>
    <col min="9897" max="9897" width="1" style="88" customWidth="1"/>
    <col min="9898" max="9899" width="3.28515625" style="88" customWidth="1"/>
    <col min="9900" max="9900" width="1" style="88" customWidth="1"/>
    <col min="9901" max="9902" width="3.28515625" style="88" customWidth="1"/>
    <col min="9903" max="9903" width="1" style="88" customWidth="1"/>
    <col min="9904" max="9905" width="3.28515625" style="88" customWidth="1"/>
    <col min="9906" max="9906" width="1" style="88" customWidth="1"/>
    <col min="9907" max="9908" width="3.28515625" style="88" customWidth="1"/>
    <col min="9909" max="9909" width="1" style="88" customWidth="1"/>
    <col min="9910" max="9911" width="3.28515625" style="88" customWidth="1"/>
    <col min="9912" max="9912" width="1" style="88" customWidth="1"/>
    <col min="9913" max="9914" width="3.28515625" style="88" customWidth="1"/>
    <col min="9915" max="9915" width="1" style="88" customWidth="1"/>
    <col min="9916" max="9917" width="3.28515625" style="88" customWidth="1"/>
    <col min="9918" max="9918" width="1" style="88" customWidth="1"/>
    <col min="9919" max="9920" width="3.28515625" style="88" customWidth="1"/>
    <col min="9921" max="9921" width="1" style="88" customWidth="1"/>
    <col min="9922" max="9923" width="3.28515625" style="88" customWidth="1"/>
    <col min="9924" max="9924" width="1" style="88" customWidth="1"/>
    <col min="9925" max="9926" width="3.28515625" style="88" customWidth="1"/>
    <col min="9927" max="9927" width="1.5703125" style="88" customWidth="1"/>
    <col min="9928" max="9929" width="3.28515625" style="88" customWidth="1"/>
    <col min="9930" max="9930" width="1.5703125" style="88" customWidth="1"/>
    <col min="9931" max="9932" width="3.28515625" style="88" customWidth="1"/>
    <col min="9933" max="9933" width="1.5703125" style="88" customWidth="1"/>
    <col min="9934" max="10074" width="9.85546875" style="88"/>
    <col min="10075" max="10075" width="1.5703125" style="88" customWidth="1"/>
    <col min="10076" max="10077" width="3.28515625" style="88" customWidth="1"/>
    <col min="10078" max="10078" width="1" style="88" customWidth="1"/>
    <col min="10079" max="10080" width="3.28515625" style="88" customWidth="1"/>
    <col min="10081" max="10081" width="1" style="88" customWidth="1"/>
    <col min="10082" max="10083" width="3.28515625" style="88" customWidth="1"/>
    <col min="10084" max="10084" width="1" style="88" customWidth="1"/>
    <col min="10085" max="10086" width="3.28515625" style="88" customWidth="1"/>
    <col min="10087" max="10087" width="1" style="88" customWidth="1"/>
    <col min="10088" max="10089" width="3.28515625" style="88" customWidth="1"/>
    <col min="10090" max="10090" width="1" style="88" customWidth="1"/>
    <col min="10091" max="10092" width="3.28515625" style="88" customWidth="1"/>
    <col min="10093" max="10093" width="1" style="88" customWidth="1"/>
    <col min="10094" max="10095" width="3.28515625" style="88" customWidth="1"/>
    <col min="10096" max="10096" width="1" style="88" customWidth="1"/>
    <col min="10097" max="10098" width="3.28515625" style="88" customWidth="1"/>
    <col min="10099" max="10099" width="1" style="88" customWidth="1"/>
    <col min="10100" max="10101" width="3.28515625" style="88" customWidth="1"/>
    <col min="10102" max="10102" width="1" style="88" customWidth="1"/>
    <col min="10103" max="10104" width="3.28515625" style="88" customWidth="1"/>
    <col min="10105" max="10105" width="1" style="88" customWidth="1"/>
    <col min="10106" max="10107" width="3.28515625" style="88" customWidth="1"/>
    <col min="10108" max="10108" width="1" style="88" customWidth="1"/>
    <col min="10109" max="10110" width="3.28515625" style="88" customWidth="1"/>
    <col min="10111" max="10111" width="1" style="88" customWidth="1"/>
    <col min="10112" max="10113" width="3.28515625" style="88" customWidth="1"/>
    <col min="10114" max="10114" width="1" style="88" customWidth="1"/>
    <col min="10115" max="10116" width="3.28515625" style="88" customWidth="1"/>
    <col min="10117" max="10117" width="1" style="88" customWidth="1"/>
    <col min="10118" max="10119" width="3.28515625" style="88" customWidth="1"/>
    <col min="10120" max="10120" width="1" style="88" customWidth="1"/>
    <col min="10121" max="10122" width="3.28515625" style="88" customWidth="1"/>
    <col min="10123" max="10123" width="1" style="88" customWidth="1"/>
    <col min="10124" max="10125" width="3.28515625" style="88" customWidth="1"/>
    <col min="10126" max="10126" width="1" style="88" customWidth="1"/>
    <col min="10127" max="10128" width="3.28515625" style="88" customWidth="1"/>
    <col min="10129" max="10129" width="1" style="88" customWidth="1"/>
    <col min="10130" max="10131" width="3.28515625" style="88" customWidth="1"/>
    <col min="10132" max="10132" width="1" style="88" customWidth="1"/>
    <col min="10133" max="10134" width="3.28515625" style="88" customWidth="1"/>
    <col min="10135" max="10135" width="1" style="88" customWidth="1"/>
    <col min="10136" max="10137" width="3.28515625" style="88" customWidth="1"/>
    <col min="10138" max="10138" width="1" style="88" customWidth="1"/>
    <col min="10139" max="10140" width="3.28515625" style="88" customWidth="1"/>
    <col min="10141" max="10141" width="1" style="88" customWidth="1"/>
    <col min="10142" max="10143" width="3.28515625" style="88" customWidth="1"/>
    <col min="10144" max="10144" width="1" style="88" customWidth="1"/>
    <col min="10145" max="10146" width="3.28515625" style="88" customWidth="1"/>
    <col min="10147" max="10147" width="1" style="88" customWidth="1"/>
    <col min="10148" max="10149" width="3.28515625" style="88" customWidth="1"/>
    <col min="10150" max="10150" width="1" style="88" customWidth="1"/>
    <col min="10151" max="10152" width="3.28515625" style="88" customWidth="1"/>
    <col min="10153" max="10153" width="1" style="88" customWidth="1"/>
    <col min="10154" max="10155" width="3.28515625" style="88" customWidth="1"/>
    <col min="10156" max="10156" width="1" style="88" customWidth="1"/>
    <col min="10157" max="10158" width="3.28515625" style="88" customWidth="1"/>
    <col min="10159" max="10159" width="1" style="88" customWidth="1"/>
    <col min="10160" max="10161" width="3.28515625" style="88" customWidth="1"/>
    <col min="10162" max="10162" width="1" style="88" customWidth="1"/>
    <col min="10163" max="10164" width="3.28515625" style="88" customWidth="1"/>
    <col min="10165" max="10165" width="1" style="88" customWidth="1"/>
    <col min="10166" max="10167" width="3.28515625" style="88" customWidth="1"/>
    <col min="10168" max="10168" width="1" style="88" customWidth="1"/>
    <col min="10169" max="10170" width="3.28515625" style="88" customWidth="1"/>
    <col min="10171" max="10171" width="1" style="88" customWidth="1"/>
    <col min="10172" max="10173" width="3.28515625" style="88" customWidth="1"/>
    <col min="10174" max="10174" width="1" style="88" customWidth="1"/>
    <col min="10175" max="10176" width="3.28515625" style="88" customWidth="1"/>
    <col min="10177" max="10177" width="1" style="88" customWidth="1"/>
    <col min="10178" max="10179" width="3.28515625" style="88" customWidth="1"/>
    <col min="10180" max="10180" width="1" style="88" customWidth="1"/>
    <col min="10181" max="10182" width="3.28515625" style="88" customWidth="1"/>
    <col min="10183" max="10183" width="1.5703125" style="88" customWidth="1"/>
    <col min="10184" max="10185" width="3.28515625" style="88" customWidth="1"/>
    <col min="10186" max="10186" width="1.5703125" style="88" customWidth="1"/>
    <col min="10187" max="10188" width="3.28515625" style="88" customWidth="1"/>
    <col min="10189" max="10189" width="1.5703125" style="88" customWidth="1"/>
    <col min="10190" max="10330" width="9.85546875" style="88"/>
    <col min="10331" max="10331" width="1.5703125" style="88" customWidth="1"/>
    <col min="10332" max="10333" width="3.28515625" style="88" customWidth="1"/>
    <col min="10334" max="10334" width="1" style="88" customWidth="1"/>
    <col min="10335" max="10336" width="3.28515625" style="88" customWidth="1"/>
    <col min="10337" max="10337" width="1" style="88" customWidth="1"/>
    <col min="10338" max="10339" width="3.28515625" style="88" customWidth="1"/>
    <col min="10340" max="10340" width="1" style="88" customWidth="1"/>
    <col min="10341" max="10342" width="3.28515625" style="88" customWidth="1"/>
    <col min="10343" max="10343" width="1" style="88" customWidth="1"/>
    <col min="10344" max="10345" width="3.28515625" style="88" customWidth="1"/>
    <col min="10346" max="10346" width="1" style="88" customWidth="1"/>
    <col min="10347" max="10348" width="3.28515625" style="88" customWidth="1"/>
    <col min="10349" max="10349" width="1" style="88" customWidth="1"/>
    <col min="10350" max="10351" width="3.28515625" style="88" customWidth="1"/>
    <col min="10352" max="10352" width="1" style="88" customWidth="1"/>
    <col min="10353" max="10354" width="3.28515625" style="88" customWidth="1"/>
    <col min="10355" max="10355" width="1" style="88" customWidth="1"/>
    <col min="10356" max="10357" width="3.28515625" style="88" customWidth="1"/>
    <col min="10358" max="10358" width="1" style="88" customWidth="1"/>
    <col min="10359" max="10360" width="3.28515625" style="88" customWidth="1"/>
    <col min="10361" max="10361" width="1" style="88" customWidth="1"/>
    <col min="10362" max="10363" width="3.28515625" style="88" customWidth="1"/>
    <col min="10364" max="10364" width="1" style="88" customWidth="1"/>
    <col min="10365" max="10366" width="3.28515625" style="88" customWidth="1"/>
    <col min="10367" max="10367" width="1" style="88" customWidth="1"/>
    <col min="10368" max="10369" width="3.28515625" style="88" customWidth="1"/>
    <col min="10370" max="10370" width="1" style="88" customWidth="1"/>
    <col min="10371" max="10372" width="3.28515625" style="88" customWidth="1"/>
    <col min="10373" max="10373" width="1" style="88" customWidth="1"/>
    <col min="10374" max="10375" width="3.28515625" style="88" customWidth="1"/>
    <col min="10376" max="10376" width="1" style="88" customWidth="1"/>
    <col min="10377" max="10378" width="3.28515625" style="88" customWidth="1"/>
    <col min="10379" max="10379" width="1" style="88" customWidth="1"/>
    <col min="10380" max="10381" width="3.28515625" style="88" customWidth="1"/>
    <col min="10382" max="10382" width="1" style="88" customWidth="1"/>
    <col min="10383" max="10384" width="3.28515625" style="88" customWidth="1"/>
    <col min="10385" max="10385" width="1" style="88" customWidth="1"/>
    <col min="10386" max="10387" width="3.28515625" style="88" customWidth="1"/>
    <col min="10388" max="10388" width="1" style="88" customWidth="1"/>
    <col min="10389" max="10390" width="3.28515625" style="88" customWidth="1"/>
    <col min="10391" max="10391" width="1" style="88" customWidth="1"/>
    <col min="10392" max="10393" width="3.28515625" style="88" customWidth="1"/>
    <col min="10394" max="10394" width="1" style="88" customWidth="1"/>
    <col min="10395" max="10396" width="3.28515625" style="88" customWidth="1"/>
    <col min="10397" max="10397" width="1" style="88" customWidth="1"/>
    <col min="10398" max="10399" width="3.28515625" style="88" customWidth="1"/>
    <col min="10400" max="10400" width="1" style="88" customWidth="1"/>
    <col min="10401" max="10402" width="3.28515625" style="88" customWidth="1"/>
    <col min="10403" max="10403" width="1" style="88" customWidth="1"/>
    <col min="10404" max="10405" width="3.28515625" style="88" customWidth="1"/>
    <col min="10406" max="10406" width="1" style="88" customWidth="1"/>
    <col min="10407" max="10408" width="3.28515625" style="88" customWidth="1"/>
    <col min="10409" max="10409" width="1" style="88" customWidth="1"/>
    <col min="10410" max="10411" width="3.28515625" style="88" customWidth="1"/>
    <col min="10412" max="10412" width="1" style="88" customWidth="1"/>
    <col min="10413" max="10414" width="3.28515625" style="88" customWidth="1"/>
    <col min="10415" max="10415" width="1" style="88" customWidth="1"/>
    <col min="10416" max="10417" width="3.28515625" style="88" customWidth="1"/>
    <col min="10418" max="10418" width="1" style="88" customWidth="1"/>
    <col min="10419" max="10420" width="3.28515625" style="88" customWidth="1"/>
    <col min="10421" max="10421" width="1" style="88" customWidth="1"/>
    <col min="10422" max="10423" width="3.28515625" style="88" customWidth="1"/>
    <col min="10424" max="10424" width="1" style="88" customWidth="1"/>
    <col min="10425" max="10426" width="3.28515625" style="88" customWidth="1"/>
    <col min="10427" max="10427" width="1" style="88" customWidth="1"/>
    <col min="10428" max="10429" width="3.28515625" style="88" customWidth="1"/>
    <col min="10430" max="10430" width="1" style="88" customWidth="1"/>
    <col min="10431" max="10432" width="3.28515625" style="88" customWidth="1"/>
    <col min="10433" max="10433" width="1" style="88" customWidth="1"/>
    <col min="10434" max="10435" width="3.28515625" style="88" customWidth="1"/>
    <col min="10436" max="10436" width="1" style="88" customWidth="1"/>
    <col min="10437" max="10438" width="3.28515625" style="88" customWidth="1"/>
    <col min="10439" max="10439" width="1.5703125" style="88" customWidth="1"/>
    <col min="10440" max="10441" width="3.28515625" style="88" customWidth="1"/>
    <col min="10442" max="10442" width="1.5703125" style="88" customWidth="1"/>
    <col min="10443" max="10444" width="3.28515625" style="88" customWidth="1"/>
    <col min="10445" max="10445" width="1.5703125" style="88" customWidth="1"/>
    <col min="10446" max="10586" width="9.85546875" style="88"/>
    <col min="10587" max="10587" width="1.5703125" style="88" customWidth="1"/>
    <col min="10588" max="10589" width="3.28515625" style="88" customWidth="1"/>
    <col min="10590" max="10590" width="1" style="88" customWidth="1"/>
    <col min="10591" max="10592" width="3.28515625" style="88" customWidth="1"/>
    <col min="10593" max="10593" width="1" style="88" customWidth="1"/>
    <col min="10594" max="10595" width="3.28515625" style="88" customWidth="1"/>
    <col min="10596" max="10596" width="1" style="88" customWidth="1"/>
    <col min="10597" max="10598" width="3.28515625" style="88" customWidth="1"/>
    <col min="10599" max="10599" width="1" style="88" customWidth="1"/>
    <col min="10600" max="10601" width="3.28515625" style="88" customWidth="1"/>
    <col min="10602" max="10602" width="1" style="88" customWidth="1"/>
    <col min="10603" max="10604" width="3.28515625" style="88" customWidth="1"/>
    <col min="10605" max="10605" width="1" style="88" customWidth="1"/>
    <col min="10606" max="10607" width="3.28515625" style="88" customWidth="1"/>
    <col min="10608" max="10608" width="1" style="88" customWidth="1"/>
    <col min="10609" max="10610" width="3.28515625" style="88" customWidth="1"/>
    <col min="10611" max="10611" width="1" style="88" customWidth="1"/>
    <col min="10612" max="10613" width="3.28515625" style="88" customWidth="1"/>
    <col min="10614" max="10614" width="1" style="88" customWidth="1"/>
    <col min="10615" max="10616" width="3.28515625" style="88" customWidth="1"/>
    <col min="10617" max="10617" width="1" style="88" customWidth="1"/>
    <col min="10618" max="10619" width="3.28515625" style="88" customWidth="1"/>
    <col min="10620" max="10620" width="1" style="88" customWidth="1"/>
    <col min="10621" max="10622" width="3.28515625" style="88" customWidth="1"/>
    <col min="10623" max="10623" width="1" style="88" customWidth="1"/>
    <col min="10624" max="10625" width="3.28515625" style="88" customWidth="1"/>
    <col min="10626" max="10626" width="1" style="88" customWidth="1"/>
    <col min="10627" max="10628" width="3.28515625" style="88" customWidth="1"/>
    <col min="10629" max="10629" width="1" style="88" customWidth="1"/>
    <col min="10630" max="10631" width="3.28515625" style="88" customWidth="1"/>
    <col min="10632" max="10632" width="1" style="88" customWidth="1"/>
    <col min="10633" max="10634" width="3.28515625" style="88" customWidth="1"/>
    <col min="10635" max="10635" width="1" style="88" customWidth="1"/>
    <col min="10636" max="10637" width="3.28515625" style="88" customWidth="1"/>
    <col min="10638" max="10638" width="1" style="88" customWidth="1"/>
    <col min="10639" max="10640" width="3.28515625" style="88" customWidth="1"/>
    <col min="10641" max="10641" width="1" style="88" customWidth="1"/>
    <col min="10642" max="10643" width="3.28515625" style="88" customWidth="1"/>
    <col min="10644" max="10644" width="1" style="88" customWidth="1"/>
    <col min="10645" max="10646" width="3.28515625" style="88" customWidth="1"/>
    <col min="10647" max="10647" width="1" style="88" customWidth="1"/>
    <col min="10648" max="10649" width="3.28515625" style="88" customWidth="1"/>
    <col min="10650" max="10650" width="1" style="88" customWidth="1"/>
    <col min="10651" max="10652" width="3.28515625" style="88" customWidth="1"/>
    <col min="10653" max="10653" width="1" style="88" customWidth="1"/>
    <col min="10654" max="10655" width="3.28515625" style="88" customWidth="1"/>
    <col min="10656" max="10656" width="1" style="88" customWidth="1"/>
    <col min="10657" max="10658" width="3.28515625" style="88" customWidth="1"/>
    <col min="10659" max="10659" width="1" style="88" customWidth="1"/>
    <col min="10660" max="10661" width="3.28515625" style="88" customWidth="1"/>
    <col min="10662" max="10662" width="1" style="88" customWidth="1"/>
    <col min="10663" max="10664" width="3.28515625" style="88" customWidth="1"/>
    <col min="10665" max="10665" width="1" style="88" customWidth="1"/>
    <col min="10666" max="10667" width="3.28515625" style="88" customWidth="1"/>
    <col min="10668" max="10668" width="1" style="88" customWidth="1"/>
    <col min="10669" max="10670" width="3.28515625" style="88" customWidth="1"/>
    <col min="10671" max="10671" width="1" style="88" customWidth="1"/>
    <col min="10672" max="10673" width="3.28515625" style="88" customWidth="1"/>
    <col min="10674" max="10674" width="1" style="88" customWidth="1"/>
    <col min="10675" max="10676" width="3.28515625" style="88" customWidth="1"/>
    <col min="10677" max="10677" width="1" style="88" customWidth="1"/>
    <col min="10678" max="10679" width="3.28515625" style="88" customWidth="1"/>
    <col min="10680" max="10680" width="1" style="88" customWidth="1"/>
    <col min="10681" max="10682" width="3.28515625" style="88" customWidth="1"/>
    <col min="10683" max="10683" width="1" style="88" customWidth="1"/>
    <col min="10684" max="10685" width="3.28515625" style="88" customWidth="1"/>
    <col min="10686" max="10686" width="1" style="88" customWidth="1"/>
    <col min="10687" max="10688" width="3.28515625" style="88" customWidth="1"/>
    <col min="10689" max="10689" width="1" style="88" customWidth="1"/>
    <col min="10690" max="10691" width="3.28515625" style="88" customWidth="1"/>
    <col min="10692" max="10692" width="1" style="88" customWidth="1"/>
    <col min="10693" max="10694" width="3.28515625" style="88" customWidth="1"/>
    <col min="10695" max="10695" width="1.5703125" style="88" customWidth="1"/>
    <col min="10696" max="10697" width="3.28515625" style="88" customWidth="1"/>
    <col min="10698" max="10698" width="1.5703125" style="88" customWidth="1"/>
    <col min="10699" max="10700" width="3.28515625" style="88" customWidth="1"/>
    <col min="10701" max="10701" width="1.5703125" style="88" customWidth="1"/>
    <col min="10702" max="10842" width="9.85546875" style="88"/>
    <col min="10843" max="10843" width="1.5703125" style="88" customWidth="1"/>
    <col min="10844" max="10845" width="3.28515625" style="88" customWidth="1"/>
    <col min="10846" max="10846" width="1" style="88" customWidth="1"/>
    <col min="10847" max="10848" width="3.28515625" style="88" customWidth="1"/>
    <col min="10849" max="10849" width="1" style="88" customWidth="1"/>
    <col min="10850" max="10851" width="3.28515625" style="88" customWidth="1"/>
    <col min="10852" max="10852" width="1" style="88" customWidth="1"/>
    <col min="10853" max="10854" width="3.28515625" style="88" customWidth="1"/>
    <col min="10855" max="10855" width="1" style="88" customWidth="1"/>
    <col min="10856" max="10857" width="3.28515625" style="88" customWidth="1"/>
    <col min="10858" max="10858" width="1" style="88" customWidth="1"/>
    <col min="10859" max="10860" width="3.28515625" style="88" customWidth="1"/>
    <col min="10861" max="10861" width="1" style="88" customWidth="1"/>
    <col min="10862" max="10863" width="3.28515625" style="88" customWidth="1"/>
    <col min="10864" max="10864" width="1" style="88" customWidth="1"/>
    <col min="10865" max="10866" width="3.28515625" style="88" customWidth="1"/>
    <col min="10867" max="10867" width="1" style="88" customWidth="1"/>
    <col min="10868" max="10869" width="3.28515625" style="88" customWidth="1"/>
    <col min="10870" max="10870" width="1" style="88" customWidth="1"/>
    <col min="10871" max="10872" width="3.28515625" style="88" customWidth="1"/>
    <col min="10873" max="10873" width="1" style="88" customWidth="1"/>
    <col min="10874" max="10875" width="3.28515625" style="88" customWidth="1"/>
    <col min="10876" max="10876" width="1" style="88" customWidth="1"/>
    <col min="10877" max="10878" width="3.28515625" style="88" customWidth="1"/>
    <col min="10879" max="10879" width="1" style="88" customWidth="1"/>
    <col min="10880" max="10881" width="3.28515625" style="88" customWidth="1"/>
    <col min="10882" max="10882" width="1" style="88" customWidth="1"/>
    <col min="10883" max="10884" width="3.28515625" style="88" customWidth="1"/>
    <col min="10885" max="10885" width="1" style="88" customWidth="1"/>
    <col min="10886" max="10887" width="3.28515625" style="88" customWidth="1"/>
    <col min="10888" max="10888" width="1" style="88" customWidth="1"/>
    <col min="10889" max="10890" width="3.28515625" style="88" customWidth="1"/>
    <col min="10891" max="10891" width="1" style="88" customWidth="1"/>
    <col min="10892" max="10893" width="3.28515625" style="88" customWidth="1"/>
    <col min="10894" max="10894" width="1" style="88" customWidth="1"/>
    <col min="10895" max="10896" width="3.28515625" style="88" customWidth="1"/>
    <col min="10897" max="10897" width="1" style="88" customWidth="1"/>
    <col min="10898" max="10899" width="3.28515625" style="88" customWidth="1"/>
    <col min="10900" max="10900" width="1" style="88" customWidth="1"/>
    <col min="10901" max="10902" width="3.28515625" style="88" customWidth="1"/>
    <col min="10903" max="10903" width="1" style="88" customWidth="1"/>
    <col min="10904" max="10905" width="3.28515625" style="88" customWidth="1"/>
    <col min="10906" max="10906" width="1" style="88" customWidth="1"/>
    <col min="10907" max="10908" width="3.28515625" style="88" customWidth="1"/>
    <col min="10909" max="10909" width="1" style="88" customWidth="1"/>
    <col min="10910" max="10911" width="3.28515625" style="88" customWidth="1"/>
    <col min="10912" max="10912" width="1" style="88" customWidth="1"/>
    <col min="10913" max="10914" width="3.28515625" style="88" customWidth="1"/>
    <col min="10915" max="10915" width="1" style="88" customWidth="1"/>
    <col min="10916" max="10917" width="3.28515625" style="88" customWidth="1"/>
    <col min="10918" max="10918" width="1" style="88" customWidth="1"/>
    <col min="10919" max="10920" width="3.28515625" style="88" customWidth="1"/>
    <col min="10921" max="10921" width="1" style="88" customWidth="1"/>
    <col min="10922" max="10923" width="3.28515625" style="88" customWidth="1"/>
    <col min="10924" max="10924" width="1" style="88" customWidth="1"/>
    <col min="10925" max="10926" width="3.28515625" style="88" customWidth="1"/>
    <col min="10927" max="10927" width="1" style="88" customWidth="1"/>
    <col min="10928" max="10929" width="3.28515625" style="88" customWidth="1"/>
    <col min="10930" max="10930" width="1" style="88" customWidth="1"/>
    <col min="10931" max="10932" width="3.28515625" style="88" customWidth="1"/>
    <col min="10933" max="10933" width="1" style="88" customWidth="1"/>
    <col min="10934" max="10935" width="3.28515625" style="88" customWidth="1"/>
    <col min="10936" max="10936" width="1" style="88" customWidth="1"/>
    <col min="10937" max="10938" width="3.28515625" style="88" customWidth="1"/>
    <col min="10939" max="10939" width="1" style="88" customWidth="1"/>
    <col min="10940" max="10941" width="3.28515625" style="88" customWidth="1"/>
    <col min="10942" max="10942" width="1" style="88" customWidth="1"/>
    <col min="10943" max="10944" width="3.28515625" style="88" customWidth="1"/>
    <col min="10945" max="10945" width="1" style="88" customWidth="1"/>
    <col min="10946" max="10947" width="3.28515625" style="88" customWidth="1"/>
    <col min="10948" max="10948" width="1" style="88" customWidth="1"/>
    <col min="10949" max="10950" width="3.28515625" style="88" customWidth="1"/>
    <col min="10951" max="10951" width="1.5703125" style="88" customWidth="1"/>
    <col min="10952" max="10953" width="3.28515625" style="88" customWidth="1"/>
    <col min="10954" max="10954" width="1.5703125" style="88" customWidth="1"/>
    <col min="10955" max="10956" width="3.28515625" style="88" customWidth="1"/>
    <col min="10957" max="10957" width="1.5703125" style="88" customWidth="1"/>
    <col min="10958" max="11098" width="9.85546875" style="88"/>
    <col min="11099" max="11099" width="1.5703125" style="88" customWidth="1"/>
    <col min="11100" max="11101" width="3.28515625" style="88" customWidth="1"/>
    <col min="11102" max="11102" width="1" style="88" customWidth="1"/>
    <col min="11103" max="11104" width="3.28515625" style="88" customWidth="1"/>
    <col min="11105" max="11105" width="1" style="88" customWidth="1"/>
    <col min="11106" max="11107" width="3.28515625" style="88" customWidth="1"/>
    <col min="11108" max="11108" width="1" style="88" customWidth="1"/>
    <col min="11109" max="11110" width="3.28515625" style="88" customWidth="1"/>
    <col min="11111" max="11111" width="1" style="88" customWidth="1"/>
    <col min="11112" max="11113" width="3.28515625" style="88" customWidth="1"/>
    <col min="11114" max="11114" width="1" style="88" customWidth="1"/>
    <col min="11115" max="11116" width="3.28515625" style="88" customWidth="1"/>
    <col min="11117" max="11117" width="1" style="88" customWidth="1"/>
    <col min="11118" max="11119" width="3.28515625" style="88" customWidth="1"/>
    <col min="11120" max="11120" width="1" style="88" customWidth="1"/>
    <col min="11121" max="11122" width="3.28515625" style="88" customWidth="1"/>
    <col min="11123" max="11123" width="1" style="88" customWidth="1"/>
    <col min="11124" max="11125" width="3.28515625" style="88" customWidth="1"/>
    <col min="11126" max="11126" width="1" style="88" customWidth="1"/>
    <col min="11127" max="11128" width="3.28515625" style="88" customWidth="1"/>
    <col min="11129" max="11129" width="1" style="88" customWidth="1"/>
    <col min="11130" max="11131" width="3.28515625" style="88" customWidth="1"/>
    <col min="11132" max="11132" width="1" style="88" customWidth="1"/>
    <col min="11133" max="11134" width="3.28515625" style="88" customWidth="1"/>
    <col min="11135" max="11135" width="1" style="88" customWidth="1"/>
    <col min="11136" max="11137" width="3.28515625" style="88" customWidth="1"/>
    <col min="11138" max="11138" width="1" style="88" customWidth="1"/>
    <col min="11139" max="11140" width="3.28515625" style="88" customWidth="1"/>
    <col min="11141" max="11141" width="1" style="88" customWidth="1"/>
    <col min="11142" max="11143" width="3.28515625" style="88" customWidth="1"/>
    <col min="11144" max="11144" width="1" style="88" customWidth="1"/>
    <col min="11145" max="11146" width="3.28515625" style="88" customWidth="1"/>
    <col min="11147" max="11147" width="1" style="88" customWidth="1"/>
    <col min="11148" max="11149" width="3.28515625" style="88" customWidth="1"/>
    <col min="11150" max="11150" width="1" style="88" customWidth="1"/>
    <col min="11151" max="11152" width="3.28515625" style="88" customWidth="1"/>
    <col min="11153" max="11153" width="1" style="88" customWidth="1"/>
    <col min="11154" max="11155" width="3.28515625" style="88" customWidth="1"/>
    <col min="11156" max="11156" width="1" style="88" customWidth="1"/>
    <col min="11157" max="11158" width="3.28515625" style="88" customWidth="1"/>
    <col min="11159" max="11159" width="1" style="88" customWidth="1"/>
    <col min="11160" max="11161" width="3.28515625" style="88" customWidth="1"/>
    <col min="11162" max="11162" width="1" style="88" customWidth="1"/>
    <col min="11163" max="11164" width="3.28515625" style="88" customWidth="1"/>
    <col min="11165" max="11165" width="1" style="88" customWidth="1"/>
    <col min="11166" max="11167" width="3.28515625" style="88" customWidth="1"/>
    <col min="11168" max="11168" width="1" style="88" customWidth="1"/>
    <col min="11169" max="11170" width="3.28515625" style="88" customWidth="1"/>
    <col min="11171" max="11171" width="1" style="88" customWidth="1"/>
    <col min="11172" max="11173" width="3.28515625" style="88" customWidth="1"/>
    <col min="11174" max="11174" width="1" style="88" customWidth="1"/>
    <col min="11175" max="11176" width="3.28515625" style="88" customWidth="1"/>
    <col min="11177" max="11177" width="1" style="88" customWidth="1"/>
    <col min="11178" max="11179" width="3.28515625" style="88" customWidth="1"/>
    <col min="11180" max="11180" width="1" style="88" customWidth="1"/>
    <col min="11181" max="11182" width="3.28515625" style="88" customWidth="1"/>
    <col min="11183" max="11183" width="1" style="88" customWidth="1"/>
    <col min="11184" max="11185" width="3.28515625" style="88" customWidth="1"/>
    <col min="11186" max="11186" width="1" style="88" customWidth="1"/>
    <col min="11187" max="11188" width="3.28515625" style="88" customWidth="1"/>
    <col min="11189" max="11189" width="1" style="88" customWidth="1"/>
    <col min="11190" max="11191" width="3.28515625" style="88" customWidth="1"/>
    <col min="11192" max="11192" width="1" style="88" customWidth="1"/>
    <col min="11193" max="11194" width="3.28515625" style="88" customWidth="1"/>
    <col min="11195" max="11195" width="1" style="88" customWidth="1"/>
    <col min="11196" max="11197" width="3.28515625" style="88" customWidth="1"/>
    <col min="11198" max="11198" width="1" style="88" customWidth="1"/>
    <col min="11199" max="11200" width="3.28515625" style="88" customWidth="1"/>
    <col min="11201" max="11201" width="1" style="88" customWidth="1"/>
    <col min="11202" max="11203" width="3.28515625" style="88" customWidth="1"/>
    <col min="11204" max="11204" width="1" style="88" customWidth="1"/>
    <col min="11205" max="11206" width="3.28515625" style="88" customWidth="1"/>
    <col min="11207" max="11207" width="1.5703125" style="88" customWidth="1"/>
    <col min="11208" max="11209" width="3.28515625" style="88" customWidth="1"/>
    <col min="11210" max="11210" width="1.5703125" style="88" customWidth="1"/>
    <col min="11211" max="11212" width="3.28515625" style="88" customWidth="1"/>
    <col min="11213" max="11213" width="1.5703125" style="88" customWidth="1"/>
    <col min="11214" max="11354" width="9.85546875" style="88"/>
    <col min="11355" max="11355" width="1.5703125" style="88" customWidth="1"/>
    <col min="11356" max="11357" width="3.28515625" style="88" customWidth="1"/>
    <col min="11358" max="11358" width="1" style="88" customWidth="1"/>
    <col min="11359" max="11360" width="3.28515625" style="88" customWidth="1"/>
    <col min="11361" max="11361" width="1" style="88" customWidth="1"/>
    <col min="11362" max="11363" width="3.28515625" style="88" customWidth="1"/>
    <col min="11364" max="11364" width="1" style="88" customWidth="1"/>
    <col min="11365" max="11366" width="3.28515625" style="88" customWidth="1"/>
    <col min="11367" max="11367" width="1" style="88" customWidth="1"/>
    <col min="11368" max="11369" width="3.28515625" style="88" customWidth="1"/>
    <col min="11370" max="11370" width="1" style="88" customWidth="1"/>
    <col min="11371" max="11372" width="3.28515625" style="88" customWidth="1"/>
    <col min="11373" max="11373" width="1" style="88" customWidth="1"/>
    <col min="11374" max="11375" width="3.28515625" style="88" customWidth="1"/>
    <col min="11376" max="11376" width="1" style="88" customWidth="1"/>
    <col min="11377" max="11378" width="3.28515625" style="88" customWidth="1"/>
    <col min="11379" max="11379" width="1" style="88" customWidth="1"/>
    <col min="11380" max="11381" width="3.28515625" style="88" customWidth="1"/>
    <col min="11382" max="11382" width="1" style="88" customWidth="1"/>
    <col min="11383" max="11384" width="3.28515625" style="88" customWidth="1"/>
    <col min="11385" max="11385" width="1" style="88" customWidth="1"/>
    <col min="11386" max="11387" width="3.28515625" style="88" customWidth="1"/>
    <col min="11388" max="11388" width="1" style="88" customWidth="1"/>
    <col min="11389" max="11390" width="3.28515625" style="88" customWidth="1"/>
    <col min="11391" max="11391" width="1" style="88" customWidth="1"/>
    <col min="11392" max="11393" width="3.28515625" style="88" customWidth="1"/>
    <col min="11394" max="11394" width="1" style="88" customWidth="1"/>
    <col min="11395" max="11396" width="3.28515625" style="88" customWidth="1"/>
    <col min="11397" max="11397" width="1" style="88" customWidth="1"/>
    <col min="11398" max="11399" width="3.28515625" style="88" customWidth="1"/>
    <col min="11400" max="11400" width="1" style="88" customWidth="1"/>
    <col min="11401" max="11402" width="3.28515625" style="88" customWidth="1"/>
    <col min="11403" max="11403" width="1" style="88" customWidth="1"/>
    <col min="11404" max="11405" width="3.28515625" style="88" customWidth="1"/>
    <col min="11406" max="11406" width="1" style="88" customWidth="1"/>
    <col min="11407" max="11408" width="3.28515625" style="88" customWidth="1"/>
    <col min="11409" max="11409" width="1" style="88" customWidth="1"/>
    <col min="11410" max="11411" width="3.28515625" style="88" customWidth="1"/>
    <col min="11412" max="11412" width="1" style="88" customWidth="1"/>
    <col min="11413" max="11414" width="3.28515625" style="88" customWidth="1"/>
    <col min="11415" max="11415" width="1" style="88" customWidth="1"/>
    <col min="11416" max="11417" width="3.28515625" style="88" customWidth="1"/>
    <col min="11418" max="11418" width="1" style="88" customWidth="1"/>
    <col min="11419" max="11420" width="3.28515625" style="88" customWidth="1"/>
    <col min="11421" max="11421" width="1" style="88" customWidth="1"/>
    <col min="11422" max="11423" width="3.28515625" style="88" customWidth="1"/>
    <col min="11424" max="11424" width="1" style="88" customWidth="1"/>
    <col min="11425" max="11426" width="3.28515625" style="88" customWidth="1"/>
    <col min="11427" max="11427" width="1" style="88" customWidth="1"/>
    <col min="11428" max="11429" width="3.28515625" style="88" customWidth="1"/>
    <col min="11430" max="11430" width="1" style="88" customWidth="1"/>
    <col min="11431" max="11432" width="3.28515625" style="88" customWidth="1"/>
    <col min="11433" max="11433" width="1" style="88" customWidth="1"/>
    <col min="11434" max="11435" width="3.28515625" style="88" customWidth="1"/>
    <col min="11436" max="11436" width="1" style="88" customWidth="1"/>
    <col min="11437" max="11438" width="3.28515625" style="88" customWidth="1"/>
    <col min="11439" max="11439" width="1" style="88" customWidth="1"/>
    <col min="11440" max="11441" width="3.28515625" style="88" customWidth="1"/>
    <col min="11442" max="11442" width="1" style="88" customWidth="1"/>
    <col min="11443" max="11444" width="3.28515625" style="88" customWidth="1"/>
    <col min="11445" max="11445" width="1" style="88" customWidth="1"/>
    <col min="11446" max="11447" width="3.28515625" style="88" customWidth="1"/>
    <col min="11448" max="11448" width="1" style="88" customWidth="1"/>
    <col min="11449" max="11450" width="3.28515625" style="88" customWidth="1"/>
    <col min="11451" max="11451" width="1" style="88" customWidth="1"/>
    <col min="11452" max="11453" width="3.28515625" style="88" customWidth="1"/>
    <col min="11454" max="11454" width="1" style="88" customWidth="1"/>
    <col min="11455" max="11456" width="3.28515625" style="88" customWidth="1"/>
    <col min="11457" max="11457" width="1" style="88" customWidth="1"/>
    <col min="11458" max="11459" width="3.28515625" style="88" customWidth="1"/>
    <col min="11460" max="11460" width="1" style="88" customWidth="1"/>
    <col min="11461" max="11462" width="3.28515625" style="88" customWidth="1"/>
    <col min="11463" max="11463" width="1.5703125" style="88" customWidth="1"/>
    <col min="11464" max="11465" width="3.28515625" style="88" customWidth="1"/>
    <col min="11466" max="11466" width="1.5703125" style="88" customWidth="1"/>
    <col min="11467" max="11468" width="3.28515625" style="88" customWidth="1"/>
    <col min="11469" max="11469" width="1.5703125" style="88" customWidth="1"/>
    <col min="11470" max="11610" width="9.85546875" style="88"/>
    <col min="11611" max="11611" width="1.5703125" style="88" customWidth="1"/>
    <col min="11612" max="11613" width="3.28515625" style="88" customWidth="1"/>
    <col min="11614" max="11614" width="1" style="88" customWidth="1"/>
    <col min="11615" max="11616" width="3.28515625" style="88" customWidth="1"/>
    <col min="11617" max="11617" width="1" style="88" customWidth="1"/>
    <col min="11618" max="11619" width="3.28515625" style="88" customWidth="1"/>
    <col min="11620" max="11620" width="1" style="88" customWidth="1"/>
    <col min="11621" max="11622" width="3.28515625" style="88" customWidth="1"/>
    <col min="11623" max="11623" width="1" style="88" customWidth="1"/>
    <col min="11624" max="11625" width="3.28515625" style="88" customWidth="1"/>
    <col min="11626" max="11626" width="1" style="88" customWidth="1"/>
    <col min="11627" max="11628" width="3.28515625" style="88" customWidth="1"/>
    <col min="11629" max="11629" width="1" style="88" customWidth="1"/>
    <col min="11630" max="11631" width="3.28515625" style="88" customWidth="1"/>
    <col min="11632" max="11632" width="1" style="88" customWidth="1"/>
    <col min="11633" max="11634" width="3.28515625" style="88" customWidth="1"/>
    <col min="11635" max="11635" width="1" style="88" customWidth="1"/>
    <col min="11636" max="11637" width="3.28515625" style="88" customWidth="1"/>
    <col min="11638" max="11638" width="1" style="88" customWidth="1"/>
    <col min="11639" max="11640" width="3.28515625" style="88" customWidth="1"/>
    <col min="11641" max="11641" width="1" style="88" customWidth="1"/>
    <col min="11642" max="11643" width="3.28515625" style="88" customWidth="1"/>
    <col min="11644" max="11644" width="1" style="88" customWidth="1"/>
    <col min="11645" max="11646" width="3.28515625" style="88" customWidth="1"/>
    <col min="11647" max="11647" width="1" style="88" customWidth="1"/>
    <col min="11648" max="11649" width="3.28515625" style="88" customWidth="1"/>
    <col min="11650" max="11650" width="1" style="88" customWidth="1"/>
    <col min="11651" max="11652" width="3.28515625" style="88" customWidth="1"/>
    <col min="11653" max="11653" width="1" style="88" customWidth="1"/>
    <col min="11654" max="11655" width="3.28515625" style="88" customWidth="1"/>
    <col min="11656" max="11656" width="1" style="88" customWidth="1"/>
    <col min="11657" max="11658" width="3.28515625" style="88" customWidth="1"/>
    <col min="11659" max="11659" width="1" style="88" customWidth="1"/>
    <col min="11660" max="11661" width="3.28515625" style="88" customWidth="1"/>
    <col min="11662" max="11662" width="1" style="88" customWidth="1"/>
    <col min="11663" max="11664" width="3.28515625" style="88" customWidth="1"/>
    <col min="11665" max="11665" width="1" style="88" customWidth="1"/>
    <col min="11666" max="11667" width="3.28515625" style="88" customWidth="1"/>
    <col min="11668" max="11668" width="1" style="88" customWidth="1"/>
    <col min="11669" max="11670" width="3.28515625" style="88" customWidth="1"/>
    <col min="11671" max="11671" width="1" style="88" customWidth="1"/>
    <col min="11672" max="11673" width="3.28515625" style="88" customWidth="1"/>
    <col min="11674" max="11674" width="1" style="88" customWidth="1"/>
    <col min="11675" max="11676" width="3.28515625" style="88" customWidth="1"/>
    <col min="11677" max="11677" width="1" style="88" customWidth="1"/>
    <col min="11678" max="11679" width="3.28515625" style="88" customWidth="1"/>
    <col min="11680" max="11680" width="1" style="88" customWidth="1"/>
    <col min="11681" max="11682" width="3.28515625" style="88" customWidth="1"/>
    <col min="11683" max="11683" width="1" style="88" customWidth="1"/>
    <col min="11684" max="11685" width="3.28515625" style="88" customWidth="1"/>
    <col min="11686" max="11686" width="1" style="88" customWidth="1"/>
    <col min="11687" max="11688" width="3.28515625" style="88" customWidth="1"/>
    <col min="11689" max="11689" width="1" style="88" customWidth="1"/>
    <col min="11690" max="11691" width="3.28515625" style="88" customWidth="1"/>
    <col min="11692" max="11692" width="1" style="88" customWidth="1"/>
    <col min="11693" max="11694" width="3.28515625" style="88" customWidth="1"/>
    <col min="11695" max="11695" width="1" style="88" customWidth="1"/>
    <col min="11696" max="11697" width="3.28515625" style="88" customWidth="1"/>
    <col min="11698" max="11698" width="1" style="88" customWidth="1"/>
    <col min="11699" max="11700" width="3.28515625" style="88" customWidth="1"/>
    <col min="11701" max="11701" width="1" style="88" customWidth="1"/>
    <col min="11702" max="11703" width="3.28515625" style="88" customWidth="1"/>
    <col min="11704" max="11704" width="1" style="88" customWidth="1"/>
    <col min="11705" max="11706" width="3.28515625" style="88" customWidth="1"/>
    <col min="11707" max="11707" width="1" style="88" customWidth="1"/>
    <col min="11708" max="11709" width="3.28515625" style="88" customWidth="1"/>
    <col min="11710" max="11710" width="1" style="88" customWidth="1"/>
    <col min="11711" max="11712" width="3.28515625" style="88" customWidth="1"/>
    <col min="11713" max="11713" width="1" style="88" customWidth="1"/>
    <col min="11714" max="11715" width="3.28515625" style="88" customWidth="1"/>
    <col min="11716" max="11716" width="1" style="88" customWidth="1"/>
    <col min="11717" max="11718" width="3.28515625" style="88" customWidth="1"/>
    <col min="11719" max="11719" width="1.5703125" style="88" customWidth="1"/>
    <col min="11720" max="11721" width="3.28515625" style="88" customWidth="1"/>
    <col min="11722" max="11722" width="1.5703125" style="88" customWidth="1"/>
    <col min="11723" max="11724" width="3.28515625" style="88" customWidth="1"/>
    <col min="11725" max="11725" width="1.5703125" style="88" customWidth="1"/>
    <col min="11726" max="11866" width="9.85546875" style="88"/>
    <col min="11867" max="11867" width="1.5703125" style="88" customWidth="1"/>
    <col min="11868" max="11869" width="3.28515625" style="88" customWidth="1"/>
    <col min="11870" max="11870" width="1" style="88" customWidth="1"/>
    <col min="11871" max="11872" width="3.28515625" style="88" customWidth="1"/>
    <col min="11873" max="11873" width="1" style="88" customWidth="1"/>
    <col min="11874" max="11875" width="3.28515625" style="88" customWidth="1"/>
    <col min="11876" max="11876" width="1" style="88" customWidth="1"/>
    <col min="11877" max="11878" width="3.28515625" style="88" customWidth="1"/>
    <col min="11879" max="11879" width="1" style="88" customWidth="1"/>
    <col min="11880" max="11881" width="3.28515625" style="88" customWidth="1"/>
    <col min="11882" max="11882" width="1" style="88" customWidth="1"/>
    <col min="11883" max="11884" width="3.28515625" style="88" customWidth="1"/>
    <col min="11885" max="11885" width="1" style="88" customWidth="1"/>
    <col min="11886" max="11887" width="3.28515625" style="88" customWidth="1"/>
    <col min="11888" max="11888" width="1" style="88" customWidth="1"/>
    <col min="11889" max="11890" width="3.28515625" style="88" customWidth="1"/>
    <col min="11891" max="11891" width="1" style="88" customWidth="1"/>
    <col min="11892" max="11893" width="3.28515625" style="88" customWidth="1"/>
    <col min="11894" max="11894" width="1" style="88" customWidth="1"/>
    <col min="11895" max="11896" width="3.28515625" style="88" customWidth="1"/>
    <col min="11897" max="11897" width="1" style="88" customWidth="1"/>
    <col min="11898" max="11899" width="3.28515625" style="88" customWidth="1"/>
    <col min="11900" max="11900" width="1" style="88" customWidth="1"/>
    <col min="11901" max="11902" width="3.28515625" style="88" customWidth="1"/>
    <col min="11903" max="11903" width="1" style="88" customWidth="1"/>
    <col min="11904" max="11905" width="3.28515625" style="88" customWidth="1"/>
    <col min="11906" max="11906" width="1" style="88" customWidth="1"/>
    <col min="11907" max="11908" width="3.28515625" style="88" customWidth="1"/>
    <col min="11909" max="11909" width="1" style="88" customWidth="1"/>
    <col min="11910" max="11911" width="3.28515625" style="88" customWidth="1"/>
    <col min="11912" max="11912" width="1" style="88" customWidth="1"/>
    <col min="11913" max="11914" width="3.28515625" style="88" customWidth="1"/>
    <col min="11915" max="11915" width="1" style="88" customWidth="1"/>
    <col min="11916" max="11917" width="3.28515625" style="88" customWidth="1"/>
    <col min="11918" max="11918" width="1" style="88" customWidth="1"/>
    <col min="11919" max="11920" width="3.28515625" style="88" customWidth="1"/>
    <col min="11921" max="11921" width="1" style="88" customWidth="1"/>
    <col min="11922" max="11923" width="3.28515625" style="88" customWidth="1"/>
    <col min="11924" max="11924" width="1" style="88" customWidth="1"/>
    <col min="11925" max="11926" width="3.28515625" style="88" customWidth="1"/>
    <col min="11927" max="11927" width="1" style="88" customWidth="1"/>
    <col min="11928" max="11929" width="3.28515625" style="88" customWidth="1"/>
    <col min="11930" max="11930" width="1" style="88" customWidth="1"/>
    <col min="11931" max="11932" width="3.28515625" style="88" customWidth="1"/>
    <col min="11933" max="11933" width="1" style="88" customWidth="1"/>
    <col min="11934" max="11935" width="3.28515625" style="88" customWidth="1"/>
    <col min="11936" max="11936" width="1" style="88" customWidth="1"/>
    <col min="11937" max="11938" width="3.28515625" style="88" customWidth="1"/>
    <col min="11939" max="11939" width="1" style="88" customWidth="1"/>
    <col min="11940" max="11941" width="3.28515625" style="88" customWidth="1"/>
    <col min="11942" max="11942" width="1" style="88" customWidth="1"/>
    <col min="11943" max="11944" width="3.28515625" style="88" customWidth="1"/>
    <col min="11945" max="11945" width="1" style="88" customWidth="1"/>
    <col min="11946" max="11947" width="3.28515625" style="88" customWidth="1"/>
    <col min="11948" max="11948" width="1" style="88" customWidth="1"/>
    <col min="11949" max="11950" width="3.28515625" style="88" customWidth="1"/>
    <col min="11951" max="11951" width="1" style="88" customWidth="1"/>
    <col min="11952" max="11953" width="3.28515625" style="88" customWidth="1"/>
    <col min="11954" max="11954" width="1" style="88" customWidth="1"/>
    <col min="11955" max="11956" width="3.28515625" style="88" customWidth="1"/>
    <col min="11957" max="11957" width="1" style="88" customWidth="1"/>
    <col min="11958" max="11959" width="3.28515625" style="88" customWidth="1"/>
    <col min="11960" max="11960" width="1" style="88" customWidth="1"/>
    <col min="11961" max="11962" width="3.28515625" style="88" customWidth="1"/>
    <col min="11963" max="11963" width="1" style="88" customWidth="1"/>
    <col min="11964" max="11965" width="3.28515625" style="88" customWidth="1"/>
    <col min="11966" max="11966" width="1" style="88" customWidth="1"/>
    <col min="11967" max="11968" width="3.28515625" style="88" customWidth="1"/>
    <col min="11969" max="11969" width="1" style="88" customWidth="1"/>
    <col min="11970" max="11971" width="3.28515625" style="88" customWidth="1"/>
    <col min="11972" max="11972" width="1" style="88" customWidth="1"/>
    <col min="11973" max="11974" width="3.28515625" style="88" customWidth="1"/>
    <col min="11975" max="11975" width="1.5703125" style="88" customWidth="1"/>
    <col min="11976" max="11977" width="3.28515625" style="88" customWidth="1"/>
    <col min="11978" max="11978" width="1.5703125" style="88" customWidth="1"/>
    <col min="11979" max="11980" width="3.28515625" style="88" customWidth="1"/>
    <col min="11981" max="11981" width="1.5703125" style="88" customWidth="1"/>
    <col min="11982" max="12122" width="9.85546875" style="88"/>
    <col min="12123" max="12123" width="1.5703125" style="88" customWidth="1"/>
    <col min="12124" max="12125" width="3.28515625" style="88" customWidth="1"/>
    <col min="12126" max="12126" width="1" style="88" customWidth="1"/>
    <col min="12127" max="12128" width="3.28515625" style="88" customWidth="1"/>
    <col min="12129" max="12129" width="1" style="88" customWidth="1"/>
    <col min="12130" max="12131" width="3.28515625" style="88" customWidth="1"/>
    <col min="12132" max="12132" width="1" style="88" customWidth="1"/>
    <col min="12133" max="12134" width="3.28515625" style="88" customWidth="1"/>
    <col min="12135" max="12135" width="1" style="88" customWidth="1"/>
    <col min="12136" max="12137" width="3.28515625" style="88" customWidth="1"/>
    <col min="12138" max="12138" width="1" style="88" customWidth="1"/>
    <col min="12139" max="12140" width="3.28515625" style="88" customWidth="1"/>
    <col min="12141" max="12141" width="1" style="88" customWidth="1"/>
    <col min="12142" max="12143" width="3.28515625" style="88" customWidth="1"/>
    <col min="12144" max="12144" width="1" style="88" customWidth="1"/>
    <col min="12145" max="12146" width="3.28515625" style="88" customWidth="1"/>
    <col min="12147" max="12147" width="1" style="88" customWidth="1"/>
    <col min="12148" max="12149" width="3.28515625" style="88" customWidth="1"/>
    <col min="12150" max="12150" width="1" style="88" customWidth="1"/>
    <col min="12151" max="12152" width="3.28515625" style="88" customWidth="1"/>
    <col min="12153" max="12153" width="1" style="88" customWidth="1"/>
    <col min="12154" max="12155" width="3.28515625" style="88" customWidth="1"/>
    <col min="12156" max="12156" width="1" style="88" customWidth="1"/>
    <col min="12157" max="12158" width="3.28515625" style="88" customWidth="1"/>
    <col min="12159" max="12159" width="1" style="88" customWidth="1"/>
    <col min="12160" max="12161" width="3.28515625" style="88" customWidth="1"/>
    <col min="12162" max="12162" width="1" style="88" customWidth="1"/>
    <col min="12163" max="12164" width="3.28515625" style="88" customWidth="1"/>
    <col min="12165" max="12165" width="1" style="88" customWidth="1"/>
    <col min="12166" max="12167" width="3.28515625" style="88" customWidth="1"/>
    <col min="12168" max="12168" width="1" style="88" customWidth="1"/>
    <col min="12169" max="12170" width="3.28515625" style="88" customWidth="1"/>
    <col min="12171" max="12171" width="1" style="88" customWidth="1"/>
    <col min="12172" max="12173" width="3.28515625" style="88" customWidth="1"/>
    <col min="12174" max="12174" width="1" style="88" customWidth="1"/>
    <col min="12175" max="12176" width="3.28515625" style="88" customWidth="1"/>
    <col min="12177" max="12177" width="1" style="88" customWidth="1"/>
    <col min="12178" max="12179" width="3.28515625" style="88" customWidth="1"/>
    <col min="12180" max="12180" width="1" style="88" customWidth="1"/>
    <col min="12181" max="12182" width="3.28515625" style="88" customWidth="1"/>
    <col min="12183" max="12183" width="1" style="88" customWidth="1"/>
    <col min="12184" max="12185" width="3.28515625" style="88" customWidth="1"/>
    <col min="12186" max="12186" width="1" style="88" customWidth="1"/>
    <col min="12187" max="12188" width="3.28515625" style="88" customWidth="1"/>
    <col min="12189" max="12189" width="1" style="88" customWidth="1"/>
    <col min="12190" max="12191" width="3.28515625" style="88" customWidth="1"/>
    <col min="12192" max="12192" width="1" style="88" customWidth="1"/>
    <col min="12193" max="12194" width="3.28515625" style="88" customWidth="1"/>
    <col min="12195" max="12195" width="1" style="88" customWidth="1"/>
    <col min="12196" max="12197" width="3.28515625" style="88" customWidth="1"/>
    <col min="12198" max="12198" width="1" style="88" customWidth="1"/>
    <col min="12199" max="12200" width="3.28515625" style="88" customWidth="1"/>
    <col min="12201" max="12201" width="1" style="88" customWidth="1"/>
    <col min="12202" max="12203" width="3.28515625" style="88" customWidth="1"/>
    <col min="12204" max="12204" width="1" style="88" customWidth="1"/>
    <col min="12205" max="12206" width="3.28515625" style="88" customWidth="1"/>
    <col min="12207" max="12207" width="1" style="88" customWidth="1"/>
    <col min="12208" max="12209" width="3.28515625" style="88" customWidth="1"/>
    <col min="12210" max="12210" width="1" style="88" customWidth="1"/>
    <col min="12211" max="12212" width="3.28515625" style="88" customWidth="1"/>
    <col min="12213" max="12213" width="1" style="88" customWidth="1"/>
    <col min="12214" max="12215" width="3.28515625" style="88" customWidth="1"/>
    <col min="12216" max="12216" width="1" style="88" customWidth="1"/>
    <col min="12217" max="12218" width="3.28515625" style="88" customWidth="1"/>
    <col min="12219" max="12219" width="1" style="88" customWidth="1"/>
    <col min="12220" max="12221" width="3.28515625" style="88" customWidth="1"/>
    <col min="12222" max="12222" width="1" style="88" customWidth="1"/>
    <col min="12223" max="12224" width="3.28515625" style="88" customWidth="1"/>
    <col min="12225" max="12225" width="1" style="88" customWidth="1"/>
    <col min="12226" max="12227" width="3.28515625" style="88" customWidth="1"/>
    <col min="12228" max="12228" width="1" style="88" customWidth="1"/>
    <col min="12229" max="12230" width="3.28515625" style="88" customWidth="1"/>
    <col min="12231" max="12231" width="1.5703125" style="88" customWidth="1"/>
    <col min="12232" max="12233" width="3.28515625" style="88" customWidth="1"/>
    <col min="12234" max="12234" width="1.5703125" style="88" customWidth="1"/>
    <col min="12235" max="12236" width="3.28515625" style="88" customWidth="1"/>
    <col min="12237" max="12237" width="1.5703125" style="88" customWidth="1"/>
    <col min="12238" max="12378" width="9.85546875" style="88"/>
    <col min="12379" max="12379" width="1.5703125" style="88" customWidth="1"/>
    <col min="12380" max="12381" width="3.28515625" style="88" customWidth="1"/>
    <col min="12382" max="12382" width="1" style="88" customWidth="1"/>
    <col min="12383" max="12384" width="3.28515625" style="88" customWidth="1"/>
    <col min="12385" max="12385" width="1" style="88" customWidth="1"/>
    <col min="12386" max="12387" width="3.28515625" style="88" customWidth="1"/>
    <col min="12388" max="12388" width="1" style="88" customWidth="1"/>
    <col min="12389" max="12390" width="3.28515625" style="88" customWidth="1"/>
    <col min="12391" max="12391" width="1" style="88" customWidth="1"/>
    <col min="12392" max="12393" width="3.28515625" style="88" customWidth="1"/>
    <col min="12394" max="12394" width="1" style="88" customWidth="1"/>
    <col min="12395" max="12396" width="3.28515625" style="88" customWidth="1"/>
    <col min="12397" max="12397" width="1" style="88" customWidth="1"/>
    <col min="12398" max="12399" width="3.28515625" style="88" customWidth="1"/>
    <col min="12400" max="12400" width="1" style="88" customWidth="1"/>
    <col min="12401" max="12402" width="3.28515625" style="88" customWidth="1"/>
    <col min="12403" max="12403" width="1" style="88" customWidth="1"/>
    <col min="12404" max="12405" width="3.28515625" style="88" customWidth="1"/>
    <col min="12406" max="12406" width="1" style="88" customWidth="1"/>
    <col min="12407" max="12408" width="3.28515625" style="88" customWidth="1"/>
    <col min="12409" max="12409" width="1" style="88" customWidth="1"/>
    <col min="12410" max="12411" width="3.28515625" style="88" customWidth="1"/>
    <col min="12412" max="12412" width="1" style="88" customWidth="1"/>
    <col min="12413" max="12414" width="3.28515625" style="88" customWidth="1"/>
    <col min="12415" max="12415" width="1" style="88" customWidth="1"/>
    <col min="12416" max="12417" width="3.28515625" style="88" customWidth="1"/>
    <col min="12418" max="12418" width="1" style="88" customWidth="1"/>
    <col min="12419" max="12420" width="3.28515625" style="88" customWidth="1"/>
    <col min="12421" max="12421" width="1" style="88" customWidth="1"/>
    <col min="12422" max="12423" width="3.28515625" style="88" customWidth="1"/>
    <col min="12424" max="12424" width="1" style="88" customWidth="1"/>
    <col min="12425" max="12426" width="3.28515625" style="88" customWidth="1"/>
    <col min="12427" max="12427" width="1" style="88" customWidth="1"/>
    <col min="12428" max="12429" width="3.28515625" style="88" customWidth="1"/>
    <col min="12430" max="12430" width="1" style="88" customWidth="1"/>
    <col min="12431" max="12432" width="3.28515625" style="88" customWidth="1"/>
    <col min="12433" max="12433" width="1" style="88" customWidth="1"/>
    <col min="12434" max="12435" width="3.28515625" style="88" customWidth="1"/>
    <col min="12436" max="12436" width="1" style="88" customWidth="1"/>
    <col min="12437" max="12438" width="3.28515625" style="88" customWidth="1"/>
    <col min="12439" max="12439" width="1" style="88" customWidth="1"/>
    <col min="12440" max="12441" width="3.28515625" style="88" customWidth="1"/>
    <col min="12442" max="12442" width="1" style="88" customWidth="1"/>
    <col min="12443" max="12444" width="3.28515625" style="88" customWidth="1"/>
    <col min="12445" max="12445" width="1" style="88" customWidth="1"/>
    <col min="12446" max="12447" width="3.28515625" style="88" customWidth="1"/>
    <col min="12448" max="12448" width="1" style="88" customWidth="1"/>
    <col min="12449" max="12450" width="3.28515625" style="88" customWidth="1"/>
    <col min="12451" max="12451" width="1" style="88" customWidth="1"/>
    <col min="12452" max="12453" width="3.28515625" style="88" customWidth="1"/>
    <col min="12454" max="12454" width="1" style="88" customWidth="1"/>
    <col min="12455" max="12456" width="3.28515625" style="88" customWidth="1"/>
    <col min="12457" max="12457" width="1" style="88" customWidth="1"/>
    <col min="12458" max="12459" width="3.28515625" style="88" customWidth="1"/>
    <col min="12460" max="12460" width="1" style="88" customWidth="1"/>
    <col min="12461" max="12462" width="3.28515625" style="88" customWidth="1"/>
    <col min="12463" max="12463" width="1" style="88" customWidth="1"/>
    <col min="12464" max="12465" width="3.28515625" style="88" customWidth="1"/>
    <col min="12466" max="12466" width="1" style="88" customWidth="1"/>
    <col min="12467" max="12468" width="3.28515625" style="88" customWidth="1"/>
    <col min="12469" max="12469" width="1" style="88" customWidth="1"/>
    <col min="12470" max="12471" width="3.28515625" style="88" customWidth="1"/>
    <col min="12472" max="12472" width="1" style="88" customWidth="1"/>
    <col min="12473" max="12474" width="3.28515625" style="88" customWidth="1"/>
    <col min="12475" max="12475" width="1" style="88" customWidth="1"/>
    <col min="12476" max="12477" width="3.28515625" style="88" customWidth="1"/>
    <col min="12478" max="12478" width="1" style="88" customWidth="1"/>
    <col min="12479" max="12480" width="3.28515625" style="88" customWidth="1"/>
    <col min="12481" max="12481" width="1" style="88" customWidth="1"/>
    <col min="12482" max="12483" width="3.28515625" style="88" customWidth="1"/>
    <col min="12484" max="12484" width="1" style="88" customWidth="1"/>
    <col min="12485" max="12486" width="3.28515625" style="88" customWidth="1"/>
    <col min="12487" max="12487" width="1.5703125" style="88" customWidth="1"/>
    <col min="12488" max="12489" width="3.28515625" style="88" customWidth="1"/>
    <col min="12490" max="12490" width="1.5703125" style="88" customWidth="1"/>
    <col min="12491" max="12492" width="3.28515625" style="88" customWidth="1"/>
    <col min="12493" max="12493" width="1.5703125" style="88" customWidth="1"/>
    <col min="12494" max="12634" width="9.85546875" style="88"/>
    <col min="12635" max="12635" width="1.5703125" style="88" customWidth="1"/>
    <col min="12636" max="12637" width="3.28515625" style="88" customWidth="1"/>
    <col min="12638" max="12638" width="1" style="88" customWidth="1"/>
    <col min="12639" max="12640" width="3.28515625" style="88" customWidth="1"/>
    <col min="12641" max="12641" width="1" style="88" customWidth="1"/>
    <col min="12642" max="12643" width="3.28515625" style="88" customWidth="1"/>
    <col min="12644" max="12644" width="1" style="88" customWidth="1"/>
    <col min="12645" max="12646" width="3.28515625" style="88" customWidth="1"/>
    <col min="12647" max="12647" width="1" style="88" customWidth="1"/>
    <col min="12648" max="12649" width="3.28515625" style="88" customWidth="1"/>
    <col min="12650" max="12650" width="1" style="88" customWidth="1"/>
    <col min="12651" max="12652" width="3.28515625" style="88" customWidth="1"/>
    <col min="12653" max="12653" width="1" style="88" customWidth="1"/>
    <col min="12654" max="12655" width="3.28515625" style="88" customWidth="1"/>
    <col min="12656" max="12656" width="1" style="88" customWidth="1"/>
    <col min="12657" max="12658" width="3.28515625" style="88" customWidth="1"/>
    <col min="12659" max="12659" width="1" style="88" customWidth="1"/>
    <col min="12660" max="12661" width="3.28515625" style="88" customWidth="1"/>
    <col min="12662" max="12662" width="1" style="88" customWidth="1"/>
    <col min="12663" max="12664" width="3.28515625" style="88" customWidth="1"/>
    <col min="12665" max="12665" width="1" style="88" customWidth="1"/>
    <col min="12666" max="12667" width="3.28515625" style="88" customWidth="1"/>
    <col min="12668" max="12668" width="1" style="88" customWidth="1"/>
    <col min="12669" max="12670" width="3.28515625" style="88" customWidth="1"/>
    <col min="12671" max="12671" width="1" style="88" customWidth="1"/>
    <col min="12672" max="12673" width="3.28515625" style="88" customWidth="1"/>
    <col min="12674" max="12674" width="1" style="88" customWidth="1"/>
    <col min="12675" max="12676" width="3.28515625" style="88" customWidth="1"/>
    <col min="12677" max="12677" width="1" style="88" customWidth="1"/>
    <col min="12678" max="12679" width="3.28515625" style="88" customWidth="1"/>
    <col min="12680" max="12680" width="1" style="88" customWidth="1"/>
    <col min="12681" max="12682" width="3.28515625" style="88" customWidth="1"/>
    <col min="12683" max="12683" width="1" style="88" customWidth="1"/>
    <col min="12684" max="12685" width="3.28515625" style="88" customWidth="1"/>
    <col min="12686" max="12686" width="1" style="88" customWidth="1"/>
    <col min="12687" max="12688" width="3.28515625" style="88" customWidth="1"/>
    <col min="12689" max="12689" width="1" style="88" customWidth="1"/>
    <col min="12690" max="12691" width="3.28515625" style="88" customWidth="1"/>
    <col min="12692" max="12692" width="1" style="88" customWidth="1"/>
    <col min="12693" max="12694" width="3.28515625" style="88" customWidth="1"/>
    <col min="12695" max="12695" width="1" style="88" customWidth="1"/>
    <col min="12696" max="12697" width="3.28515625" style="88" customWidth="1"/>
    <col min="12698" max="12698" width="1" style="88" customWidth="1"/>
    <col min="12699" max="12700" width="3.28515625" style="88" customWidth="1"/>
    <col min="12701" max="12701" width="1" style="88" customWidth="1"/>
    <col min="12702" max="12703" width="3.28515625" style="88" customWidth="1"/>
    <col min="12704" max="12704" width="1" style="88" customWidth="1"/>
    <col min="12705" max="12706" width="3.28515625" style="88" customWidth="1"/>
    <col min="12707" max="12707" width="1" style="88" customWidth="1"/>
    <col min="12708" max="12709" width="3.28515625" style="88" customWidth="1"/>
    <col min="12710" max="12710" width="1" style="88" customWidth="1"/>
    <col min="12711" max="12712" width="3.28515625" style="88" customWidth="1"/>
    <col min="12713" max="12713" width="1" style="88" customWidth="1"/>
    <col min="12714" max="12715" width="3.28515625" style="88" customWidth="1"/>
    <col min="12716" max="12716" width="1" style="88" customWidth="1"/>
    <col min="12717" max="12718" width="3.28515625" style="88" customWidth="1"/>
    <col min="12719" max="12719" width="1" style="88" customWidth="1"/>
    <col min="12720" max="12721" width="3.28515625" style="88" customWidth="1"/>
    <col min="12722" max="12722" width="1" style="88" customWidth="1"/>
    <col min="12723" max="12724" width="3.28515625" style="88" customWidth="1"/>
    <col min="12725" max="12725" width="1" style="88" customWidth="1"/>
    <col min="12726" max="12727" width="3.28515625" style="88" customWidth="1"/>
    <col min="12728" max="12728" width="1" style="88" customWidth="1"/>
    <col min="12729" max="12730" width="3.28515625" style="88" customWidth="1"/>
    <col min="12731" max="12731" width="1" style="88" customWidth="1"/>
    <col min="12732" max="12733" width="3.28515625" style="88" customWidth="1"/>
    <col min="12734" max="12734" width="1" style="88" customWidth="1"/>
    <col min="12735" max="12736" width="3.28515625" style="88" customWidth="1"/>
    <col min="12737" max="12737" width="1" style="88" customWidth="1"/>
    <col min="12738" max="12739" width="3.28515625" style="88" customWidth="1"/>
    <col min="12740" max="12740" width="1" style="88" customWidth="1"/>
    <col min="12741" max="12742" width="3.28515625" style="88" customWidth="1"/>
    <col min="12743" max="12743" width="1.5703125" style="88" customWidth="1"/>
    <col min="12744" max="12745" width="3.28515625" style="88" customWidth="1"/>
    <col min="12746" max="12746" width="1.5703125" style="88" customWidth="1"/>
    <col min="12747" max="12748" width="3.28515625" style="88" customWidth="1"/>
    <col min="12749" max="12749" width="1.5703125" style="88" customWidth="1"/>
    <col min="12750" max="12890" width="9.85546875" style="88"/>
    <col min="12891" max="12891" width="1.5703125" style="88" customWidth="1"/>
    <col min="12892" max="12893" width="3.28515625" style="88" customWidth="1"/>
    <col min="12894" max="12894" width="1" style="88" customWidth="1"/>
    <col min="12895" max="12896" width="3.28515625" style="88" customWidth="1"/>
    <col min="12897" max="12897" width="1" style="88" customWidth="1"/>
    <col min="12898" max="12899" width="3.28515625" style="88" customWidth="1"/>
    <col min="12900" max="12900" width="1" style="88" customWidth="1"/>
    <col min="12901" max="12902" width="3.28515625" style="88" customWidth="1"/>
    <col min="12903" max="12903" width="1" style="88" customWidth="1"/>
    <col min="12904" max="12905" width="3.28515625" style="88" customWidth="1"/>
    <col min="12906" max="12906" width="1" style="88" customWidth="1"/>
    <col min="12907" max="12908" width="3.28515625" style="88" customWidth="1"/>
    <col min="12909" max="12909" width="1" style="88" customWidth="1"/>
    <col min="12910" max="12911" width="3.28515625" style="88" customWidth="1"/>
    <col min="12912" max="12912" width="1" style="88" customWidth="1"/>
    <col min="12913" max="12914" width="3.28515625" style="88" customWidth="1"/>
    <col min="12915" max="12915" width="1" style="88" customWidth="1"/>
    <col min="12916" max="12917" width="3.28515625" style="88" customWidth="1"/>
    <col min="12918" max="12918" width="1" style="88" customWidth="1"/>
    <col min="12919" max="12920" width="3.28515625" style="88" customWidth="1"/>
    <col min="12921" max="12921" width="1" style="88" customWidth="1"/>
    <col min="12922" max="12923" width="3.28515625" style="88" customWidth="1"/>
    <col min="12924" max="12924" width="1" style="88" customWidth="1"/>
    <col min="12925" max="12926" width="3.28515625" style="88" customWidth="1"/>
    <col min="12927" max="12927" width="1" style="88" customWidth="1"/>
    <col min="12928" max="12929" width="3.28515625" style="88" customWidth="1"/>
    <col min="12930" max="12930" width="1" style="88" customWidth="1"/>
    <col min="12931" max="12932" width="3.28515625" style="88" customWidth="1"/>
    <col min="12933" max="12933" width="1" style="88" customWidth="1"/>
    <col min="12934" max="12935" width="3.28515625" style="88" customWidth="1"/>
    <col min="12936" max="12936" width="1" style="88" customWidth="1"/>
    <col min="12937" max="12938" width="3.28515625" style="88" customWidth="1"/>
    <col min="12939" max="12939" width="1" style="88" customWidth="1"/>
    <col min="12940" max="12941" width="3.28515625" style="88" customWidth="1"/>
    <col min="12942" max="12942" width="1" style="88" customWidth="1"/>
    <col min="12943" max="12944" width="3.28515625" style="88" customWidth="1"/>
    <col min="12945" max="12945" width="1" style="88" customWidth="1"/>
    <col min="12946" max="12947" width="3.28515625" style="88" customWidth="1"/>
    <col min="12948" max="12948" width="1" style="88" customWidth="1"/>
    <col min="12949" max="12950" width="3.28515625" style="88" customWidth="1"/>
    <col min="12951" max="12951" width="1" style="88" customWidth="1"/>
    <col min="12952" max="12953" width="3.28515625" style="88" customWidth="1"/>
    <col min="12954" max="12954" width="1" style="88" customWidth="1"/>
    <col min="12955" max="12956" width="3.28515625" style="88" customWidth="1"/>
    <col min="12957" max="12957" width="1" style="88" customWidth="1"/>
    <col min="12958" max="12959" width="3.28515625" style="88" customWidth="1"/>
    <col min="12960" max="12960" width="1" style="88" customWidth="1"/>
    <col min="12961" max="12962" width="3.28515625" style="88" customWidth="1"/>
    <col min="12963" max="12963" width="1" style="88" customWidth="1"/>
    <col min="12964" max="12965" width="3.28515625" style="88" customWidth="1"/>
    <col min="12966" max="12966" width="1" style="88" customWidth="1"/>
    <col min="12967" max="12968" width="3.28515625" style="88" customWidth="1"/>
    <col min="12969" max="12969" width="1" style="88" customWidth="1"/>
    <col min="12970" max="12971" width="3.28515625" style="88" customWidth="1"/>
    <col min="12972" max="12972" width="1" style="88" customWidth="1"/>
    <col min="12973" max="12974" width="3.28515625" style="88" customWidth="1"/>
    <col min="12975" max="12975" width="1" style="88" customWidth="1"/>
    <col min="12976" max="12977" width="3.28515625" style="88" customWidth="1"/>
    <col min="12978" max="12978" width="1" style="88" customWidth="1"/>
    <col min="12979" max="12980" width="3.28515625" style="88" customWidth="1"/>
    <col min="12981" max="12981" width="1" style="88" customWidth="1"/>
    <col min="12982" max="12983" width="3.28515625" style="88" customWidth="1"/>
    <col min="12984" max="12984" width="1" style="88" customWidth="1"/>
    <col min="12985" max="12986" width="3.28515625" style="88" customWidth="1"/>
    <col min="12987" max="12987" width="1" style="88" customWidth="1"/>
    <col min="12988" max="12989" width="3.28515625" style="88" customWidth="1"/>
    <col min="12990" max="12990" width="1" style="88" customWidth="1"/>
    <col min="12991" max="12992" width="3.28515625" style="88" customWidth="1"/>
    <col min="12993" max="12993" width="1" style="88" customWidth="1"/>
    <col min="12994" max="12995" width="3.28515625" style="88" customWidth="1"/>
    <col min="12996" max="12996" width="1" style="88" customWidth="1"/>
    <col min="12997" max="12998" width="3.28515625" style="88" customWidth="1"/>
    <col min="12999" max="12999" width="1.5703125" style="88" customWidth="1"/>
    <col min="13000" max="13001" width="3.28515625" style="88" customWidth="1"/>
    <col min="13002" max="13002" width="1.5703125" style="88" customWidth="1"/>
    <col min="13003" max="13004" width="3.28515625" style="88" customWidth="1"/>
    <col min="13005" max="13005" width="1.5703125" style="88" customWidth="1"/>
    <col min="13006" max="13146" width="9.85546875" style="88"/>
    <col min="13147" max="13147" width="1.5703125" style="88" customWidth="1"/>
    <col min="13148" max="13149" width="3.28515625" style="88" customWidth="1"/>
    <col min="13150" max="13150" width="1" style="88" customWidth="1"/>
    <col min="13151" max="13152" width="3.28515625" style="88" customWidth="1"/>
    <col min="13153" max="13153" width="1" style="88" customWidth="1"/>
    <col min="13154" max="13155" width="3.28515625" style="88" customWidth="1"/>
    <col min="13156" max="13156" width="1" style="88" customWidth="1"/>
    <col min="13157" max="13158" width="3.28515625" style="88" customWidth="1"/>
    <col min="13159" max="13159" width="1" style="88" customWidth="1"/>
    <col min="13160" max="13161" width="3.28515625" style="88" customWidth="1"/>
    <col min="13162" max="13162" width="1" style="88" customWidth="1"/>
    <col min="13163" max="13164" width="3.28515625" style="88" customWidth="1"/>
    <col min="13165" max="13165" width="1" style="88" customWidth="1"/>
    <col min="13166" max="13167" width="3.28515625" style="88" customWidth="1"/>
    <col min="13168" max="13168" width="1" style="88" customWidth="1"/>
    <col min="13169" max="13170" width="3.28515625" style="88" customWidth="1"/>
    <col min="13171" max="13171" width="1" style="88" customWidth="1"/>
    <col min="13172" max="13173" width="3.28515625" style="88" customWidth="1"/>
    <col min="13174" max="13174" width="1" style="88" customWidth="1"/>
    <col min="13175" max="13176" width="3.28515625" style="88" customWidth="1"/>
    <col min="13177" max="13177" width="1" style="88" customWidth="1"/>
    <col min="13178" max="13179" width="3.28515625" style="88" customWidth="1"/>
    <col min="13180" max="13180" width="1" style="88" customWidth="1"/>
    <col min="13181" max="13182" width="3.28515625" style="88" customWidth="1"/>
    <col min="13183" max="13183" width="1" style="88" customWidth="1"/>
    <col min="13184" max="13185" width="3.28515625" style="88" customWidth="1"/>
    <col min="13186" max="13186" width="1" style="88" customWidth="1"/>
    <col min="13187" max="13188" width="3.28515625" style="88" customWidth="1"/>
    <col min="13189" max="13189" width="1" style="88" customWidth="1"/>
    <col min="13190" max="13191" width="3.28515625" style="88" customWidth="1"/>
    <col min="13192" max="13192" width="1" style="88" customWidth="1"/>
    <col min="13193" max="13194" width="3.28515625" style="88" customWidth="1"/>
    <col min="13195" max="13195" width="1" style="88" customWidth="1"/>
    <col min="13196" max="13197" width="3.28515625" style="88" customWidth="1"/>
    <col min="13198" max="13198" width="1" style="88" customWidth="1"/>
    <col min="13199" max="13200" width="3.28515625" style="88" customWidth="1"/>
    <col min="13201" max="13201" width="1" style="88" customWidth="1"/>
    <col min="13202" max="13203" width="3.28515625" style="88" customWidth="1"/>
    <col min="13204" max="13204" width="1" style="88" customWidth="1"/>
    <col min="13205" max="13206" width="3.28515625" style="88" customWidth="1"/>
    <col min="13207" max="13207" width="1" style="88" customWidth="1"/>
    <col min="13208" max="13209" width="3.28515625" style="88" customWidth="1"/>
    <col min="13210" max="13210" width="1" style="88" customWidth="1"/>
    <col min="13211" max="13212" width="3.28515625" style="88" customWidth="1"/>
    <col min="13213" max="13213" width="1" style="88" customWidth="1"/>
    <col min="13214" max="13215" width="3.28515625" style="88" customWidth="1"/>
    <col min="13216" max="13216" width="1" style="88" customWidth="1"/>
    <col min="13217" max="13218" width="3.28515625" style="88" customWidth="1"/>
    <col min="13219" max="13219" width="1" style="88" customWidth="1"/>
    <col min="13220" max="13221" width="3.28515625" style="88" customWidth="1"/>
    <col min="13222" max="13222" width="1" style="88" customWidth="1"/>
    <col min="13223" max="13224" width="3.28515625" style="88" customWidth="1"/>
    <col min="13225" max="13225" width="1" style="88" customWidth="1"/>
    <col min="13226" max="13227" width="3.28515625" style="88" customWidth="1"/>
    <col min="13228" max="13228" width="1" style="88" customWidth="1"/>
    <col min="13229" max="13230" width="3.28515625" style="88" customWidth="1"/>
    <col min="13231" max="13231" width="1" style="88" customWidth="1"/>
    <col min="13232" max="13233" width="3.28515625" style="88" customWidth="1"/>
    <col min="13234" max="13234" width="1" style="88" customWidth="1"/>
    <col min="13235" max="13236" width="3.28515625" style="88" customWidth="1"/>
    <col min="13237" max="13237" width="1" style="88" customWidth="1"/>
    <col min="13238" max="13239" width="3.28515625" style="88" customWidth="1"/>
    <col min="13240" max="13240" width="1" style="88" customWidth="1"/>
    <col min="13241" max="13242" width="3.28515625" style="88" customWidth="1"/>
    <col min="13243" max="13243" width="1" style="88" customWidth="1"/>
    <col min="13244" max="13245" width="3.28515625" style="88" customWidth="1"/>
    <col min="13246" max="13246" width="1" style="88" customWidth="1"/>
    <col min="13247" max="13248" width="3.28515625" style="88" customWidth="1"/>
    <col min="13249" max="13249" width="1" style="88" customWidth="1"/>
    <col min="13250" max="13251" width="3.28515625" style="88" customWidth="1"/>
    <col min="13252" max="13252" width="1" style="88" customWidth="1"/>
    <col min="13253" max="13254" width="3.28515625" style="88" customWidth="1"/>
    <col min="13255" max="13255" width="1.5703125" style="88" customWidth="1"/>
    <col min="13256" max="13257" width="3.28515625" style="88" customWidth="1"/>
    <col min="13258" max="13258" width="1.5703125" style="88" customWidth="1"/>
    <col min="13259" max="13260" width="3.28515625" style="88" customWidth="1"/>
    <col min="13261" max="13261" width="1.5703125" style="88" customWidth="1"/>
    <col min="13262" max="13402" width="9.85546875" style="88"/>
    <col min="13403" max="13403" width="1.5703125" style="88" customWidth="1"/>
    <col min="13404" max="13405" width="3.28515625" style="88" customWidth="1"/>
    <col min="13406" max="13406" width="1" style="88" customWidth="1"/>
    <col min="13407" max="13408" width="3.28515625" style="88" customWidth="1"/>
    <col min="13409" max="13409" width="1" style="88" customWidth="1"/>
    <col min="13410" max="13411" width="3.28515625" style="88" customWidth="1"/>
    <col min="13412" max="13412" width="1" style="88" customWidth="1"/>
    <col min="13413" max="13414" width="3.28515625" style="88" customWidth="1"/>
    <col min="13415" max="13415" width="1" style="88" customWidth="1"/>
    <col min="13416" max="13417" width="3.28515625" style="88" customWidth="1"/>
    <col min="13418" max="13418" width="1" style="88" customWidth="1"/>
    <col min="13419" max="13420" width="3.28515625" style="88" customWidth="1"/>
    <col min="13421" max="13421" width="1" style="88" customWidth="1"/>
    <col min="13422" max="13423" width="3.28515625" style="88" customWidth="1"/>
    <col min="13424" max="13424" width="1" style="88" customWidth="1"/>
    <col min="13425" max="13426" width="3.28515625" style="88" customWidth="1"/>
    <col min="13427" max="13427" width="1" style="88" customWidth="1"/>
    <col min="13428" max="13429" width="3.28515625" style="88" customWidth="1"/>
    <col min="13430" max="13430" width="1" style="88" customWidth="1"/>
    <col min="13431" max="13432" width="3.28515625" style="88" customWidth="1"/>
    <col min="13433" max="13433" width="1" style="88" customWidth="1"/>
    <col min="13434" max="13435" width="3.28515625" style="88" customWidth="1"/>
    <col min="13436" max="13436" width="1" style="88" customWidth="1"/>
    <col min="13437" max="13438" width="3.28515625" style="88" customWidth="1"/>
    <col min="13439" max="13439" width="1" style="88" customWidth="1"/>
    <col min="13440" max="13441" width="3.28515625" style="88" customWidth="1"/>
    <col min="13442" max="13442" width="1" style="88" customWidth="1"/>
    <col min="13443" max="13444" width="3.28515625" style="88" customWidth="1"/>
    <col min="13445" max="13445" width="1" style="88" customWidth="1"/>
    <col min="13446" max="13447" width="3.28515625" style="88" customWidth="1"/>
    <col min="13448" max="13448" width="1" style="88" customWidth="1"/>
    <col min="13449" max="13450" width="3.28515625" style="88" customWidth="1"/>
    <col min="13451" max="13451" width="1" style="88" customWidth="1"/>
    <col min="13452" max="13453" width="3.28515625" style="88" customWidth="1"/>
    <col min="13454" max="13454" width="1" style="88" customWidth="1"/>
    <col min="13455" max="13456" width="3.28515625" style="88" customWidth="1"/>
    <col min="13457" max="13457" width="1" style="88" customWidth="1"/>
    <col min="13458" max="13459" width="3.28515625" style="88" customWidth="1"/>
    <col min="13460" max="13460" width="1" style="88" customWidth="1"/>
    <col min="13461" max="13462" width="3.28515625" style="88" customWidth="1"/>
    <col min="13463" max="13463" width="1" style="88" customWidth="1"/>
    <col min="13464" max="13465" width="3.28515625" style="88" customWidth="1"/>
    <col min="13466" max="13466" width="1" style="88" customWidth="1"/>
    <col min="13467" max="13468" width="3.28515625" style="88" customWidth="1"/>
    <col min="13469" max="13469" width="1" style="88" customWidth="1"/>
    <col min="13470" max="13471" width="3.28515625" style="88" customWidth="1"/>
    <col min="13472" max="13472" width="1" style="88" customWidth="1"/>
    <col min="13473" max="13474" width="3.28515625" style="88" customWidth="1"/>
    <col min="13475" max="13475" width="1" style="88" customWidth="1"/>
    <col min="13476" max="13477" width="3.28515625" style="88" customWidth="1"/>
    <col min="13478" max="13478" width="1" style="88" customWidth="1"/>
    <col min="13479" max="13480" width="3.28515625" style="88" customWidth="1"/>
    <col min="13481" max="13481" width="1" style="88" customWidth="1"/>
    <col min="13482" max="13483" width="3.28515625" style="88" customWidth="1"/>
    <col min="13484" max="13484" width="1" style="88" customWidth="1"/>
    <col min="13485" max="13486" width="3.28515625" style="88" customWidth="1"/>
    <col min="13487" max="13487" width="1" style="88" customWidth="1"/>
    <col min="13488" max="13489" width="3.28515625" style="88" customWidth="1"/>
    <col min="13490" max="13490" width="1" style="88" customWidth="1"/>
    <col min="13491" max="13492" width="3.28515625" style="88" customWidth="1"/>
    <col min="13493" max="13493" width="1" style="88" customWidth="1"/>
    <col min="13494" max="13495" width="3.28515625" style="88" customWidth="1"/>
    <col min="13496" max="13496" width="1" style="88" customWidth="1"/>
    <col min="13497" max="13498" width="3.28515625" style="88" customWidth="1"/>
    <col min="13499" max="13499" width="1" style="88" customWidth="1"/>
    <col min="13500" max="13501" width="3.28515625" style="88" customWidth="1"/>
    <col min="13502" max="13502" width="1" style="88" customWidth="1"/>
    <col min="13503" max="13504" width="3.28515625" style="88" customWidth="1"/>
    <col min="13505" max="13505" width="1" style="88" customWidth="1"/>
    <col min="13506" max="13507" width="3.28515625" style="88" customWidth="1"/>
    <col min="13508" max="13508" width="1" style="88" customWidth="1"/>
    <col min="13509" max="13510" width="3.28515625" style="88" customWidth="1"/>
    <col min="13511" max="13511" width="1.5703125" style="88" customWidth="1"/>
    <col min="13512" max="13513" width="3.28515625" style="88" customWidth="1"/>
    <col min="13514" max="13514" width="1.5703125" style="88" customWidth="1"/>
    <col min="13515" max="13516" width="3.28515625" style="88" customWidth="1"/>
    <col min="13517" max="13517" width="1.5703125" style="88" customWidth="1"/>
    <col min="13518" max="13658" width="9.85546875" style="88"/>
    <col min="13659" max="13659" width="1.5703125" style="88" customWidth="1"/>
    <col min="13660" max="13661" width="3.28515625" style="88" customWidth="1"/>
    <col min="13662" max="13662" width="1" style="88" customWidth="1"/>
    <col min="13663" max="13664" width="3.28515625" style="88" customWidth="1"/>
    <col min="13665" max="13665" width="1" style="88" customWidth="1"/>
    <col min="13666" max="13667" width="3.28515625" style="88" customWidth="1"/>
    <col min="13668" max="13668" width="1" style="88" customWidth="1"/>
    <col min="13669" max="13670" width="3.28515625" style="88" customWidth="1"/>
    <col min="13671" max="13671" width="1" style="88" customWidth="1"/>
    <col min="13672" max="13673" width="3.28515625" style="88" customWidth="1"/>
    <col min="13674" max="13674" width="1" style="88" customWidth="1"/>
    <col min="13675" max="13676" width="3.28515625" style="88" customWidth="1"/>
    <col min="13677" max="13677" width="1" style="88" customWidth="1"/>
    <col min="13678" max="13679" width="3.28515625" style="88" customWidth="1"/>
    <col min="13680" max="13680" width="1" style="88" customWidth="1"/>
    <col min="13681" max="13682" width="3.28515625" style="88" customWidth="1"/>
    <col min="13683" max="13683" width="1" style="88" customWidth="1"/>
    <col min="13684" max="13685" width="3.28515625" style="88" customWidth="1"/>
    <col min="13686" max="13686" width="1" style="88" customWidth="1"/>
    <col min="13687" max="13688" width="3.28515625" style="88" customWidth="1"/>
    <col min="13689" max="13689" width="1" style="88" customWidth="1"/>
    <col min="13690" max="13691" width="3.28515625" style="88" customWidth="1"/>
    <col min="13692" max="13692" width="1" style="88" customWidth="1"/>
    <col min="13693" max="13694" width="3.28515625" style="88" customWidth="1"/>
    <col min="13695" max="13695" width="1" style="88" customWidth="1"/>
    <col min="13696" max="13697" width="3.28515625" style="88" customWidth="1"/>
    <col min="13698" max="13698" width="1" style="88" customWidth="1"/>
    <col min="13699" max="13700" width="3.28515625" style="88" customWidth="1"/>
    <col min="13701" max="13701" width="1" style="88" customWidth="1"/>
    <col min="13702" max="13703" width="3.28515625" style="88" customWidth="1"/>
    <col min="13704" max="13704" width="1" style="88" customWidth="1"/>
    <col min="13705" max="13706" width="3.28515625" style="88" customWidth="1"/>
    <col min="13707" max="13707" width="1" style="88" customWidth="1"/>
    <col min="13708" max="13709" width="3.28515625" style="88" customWidth="1"/>
    <col min="13710" max="13710" width="1" style="88" customWidth="1"/>
    <col min="13711" max="13712" width="3.28515625" style="88" customWidth="1"/>
    <col min="13713" max="13713" width="1" style="88" customWidth="1"/>
    <col min="13714" max="13715" width="3.28515625" style="88" customWidth="1"/>
    <col min="13716" max="13716" width="1" style="88" customWidth="1"/>
    <col min="13717" max="13718" width="3.28515625" style="88" customWidth="1"/>
    <col min="13719" max="13719" width="1" style="88" customWidth="1"/>
    <col min="13720" max="13721" width="3.28515625" style="88" customWidth="1"/>
    <col min="13722" max="13722" width="1" style="88" customWidth="1"/>
    <col min="13723" max="13724" width="3.28515625" style="88" customWidth="1"/>
    <col min="13725" max="13725" width="1" style="88" customWidth="1"/>
    <col min="13726" max="13727" width="3.28515625" style="88" customWidth="1"/>
    <col min="13728" max="13728" width="1" style="88" customWidth="1"/>
    <col min="13729" max="13730" width="3.28515625" style="88" customWidth="1"/>
    <col min="13731" max="13731" width="1" style="88" customWidth="1"/>
    <col min="13732" max="13733" width="3.28515625" style="88" customWidth="1"/>
    <col min="13734" max="13734" width="1" style="88" customWidth="1"/>
    <col min="13735" max="13736" width="3.28515625" style="88" customWidth="1"/>
    <col min="13737" max="13737" width="1" style="88" customWidth="1"/>
    <col min="13738" max="13739" width="3.28515625" style="88" customWidth="1"/>
    <col min="13740" max="13740" width="1" style="88" customWidth="1"/>
    <col min="13741" max="13742" width="3.28515625" style="88" customWidth="1"/>
    <col min="13743" max="13743" width="1" style="88" customWidth="1"/>
    <col min="13744" max="13745" width="3.28515625" style="88" customWidth="1"/>
    <col min="13746" max="13746" width="1" style="88" customWidth="1"/>
    <col min="13747" max="13748" width="3.28515625" style="88" customWidth="1"/>
    <col min="13749" max="13749" width="1" style="88" customWidth="1"/>
    <col min="13750" max="13751" width="3.28515625" style="88" customWidth="1"/>
    <col min="13752" max="13752" width="1" style="88" customWidth="1"/>
    <col min="13753" max="13754" width="3.28515625" style="88" customWidth="1"/>
    <col min="13755" max="13755" width="1" style="88" customWidth="1"/>
    <col min="13756" max="13757" width="3.28515625" style="88" customWidth="1"/>
    <col min="13758" max="13758" width="1" style="88" customWidth="1"/>
    <col min="13759" max="13760" width="3.28515625" style="88" customWidth="1"/>
    <col min="13761" max="13761" width="1" style="88" customWidth="1"/>
    <col min="13762" max="13763" width="3.28515625" style="88" customWidth="1"/>
    <col min="13764" max="13764" width="1" style="88" customWidth="1"/>
    <col min="13765" max="13766" width="3.28515625" style="88" customWidth="1"/>
    <col min="13767" max="13767" width="1.5703125" style="88" customWidth="1"/>
    <col min="13768" max="13769" width="3.28515625" style="88" customWidth="1"/>
    <col min="13770" max="13770" width="1.5703125" style="88" customWidth="1"/>
    <col min="13771" max="13772" width="3.28515625" style="88" customWidth="1"/>
    <col min="13773" max="13773" width="1.5703125" style="88" customWidth="1"/>
    <col min="13774" max="13914" width="9.85546875" style="88"/>
    <col min="13915" max="13915" width="1.5703125" style="88" customWidth="1"/>
    <col min="13916" max="13917" width="3.28515625" style="88" customWidth="1"/>
    <col min="13918" max="13918" width="1" style="88" customWidth="1"/>
    <col min="13919" max="13920" width="3.28515625" style="88" customWidth="1"/>
    <col min="13921" max="13921" width="1" style="88" customWidth="1"/>
    <col min="13922" max="13923" width="3.28515625" style="88" customWidth="1"/>
    <col min="13924" max="13924" width="1" style="88" customWidth="1"/>
    <col min="13925" max="13926" width="3.28515625" style="88" customWidth="1"/>
    <col min="13927" max="13927" width="1" style="88" customWidth="1"/>
    <col min="13928" max="13929" width="3.28515625" style="88" customWidth="1"/>
    <col min="13930" max="13930" width="1" style="88" customWidth="1"/>
    <col min="13931" max="13932" width="3.28515625" style="88" customWidth="1"/>
    <col min="13933" max="13933" width="1" style="88" customWidth="1"/>
    <col min="13934" max="13935" width="3.28515625" style="88" customWidth="1"/>
    <col min="13936" max="13936" width="1" style="88" customWidth="1"/>
    <col min="13937" max="13938" width="3.28515625" style="88" customWidth="1"/>
    <col min="13939" max="13939" width="1" style="88" customWidth="1"/>
    <col min="13940" max="13941" width="3.28515625" style="88" customWidth="1"/>
    <col min="13942" max="13942" width="1" style="88" customWidth="1"/>
    <col min="13943" max="13944" width="3.28515625" style="88" customWidth="1"/>
    <col min="13945" max="13945" width="1" style="88" customWidth="1"/>
    <col min="13946" max="13947" width="3.28515625" style="88" customWidth="1"/>
    <col min="13948" max="13948" width="1" style="88" customWidth="1"/>
    <col min="13949" max="13950" width="3.28515625" style="88" customWidth="1"/>
    <col min="13951" max="13951" width="1" style="88" customWidth="1"/>
    <col min="13952" max="13953" width="3.28515625" style="88" customWidth="1"/>
    <col min="13954" max="13954" width="1" style="88" customWidth="1"/>
    <col min="13955" max="13956" width="3.28515625" style="88" customWidth="1"/>
    <col min="13957" max="13957" width="1" style="88" customWidth="1"/>
    <col min="13958" max="13959" width="3.28515625" style="88" customWidth="1"/>
    <col min="13960" max="13960" width="1" style="88" customWidth="1"/>
    <col min="13961" max="13962" width="3.28515625" style="88" customWidth="1"/>
    <col min="13963" max="13963" width="1" style="88" customWidth="1"/>
    <col min="13964" max="13965" width="3.28515625" style="88" customWidth="1"/>
    <col min="13966" max="13966" width="1" style="88" customWidth="1"/>
    <col min="13967" max="13968" width="3.28515625" style="88" customWidth="1"/>
    <col min="13969" max="13969" width="1" style="88" customWidth="1"/>
    <col min="13970" max="13971" width="3.28515625" style="88" customWidth="1"/>
    <col min="13972" max="13972" width="1" style="88" customWidth="1"/>
    <col min="13973" max="13974" width="3.28515625" style="88" customWidth="1"/>
    <col min="13975" max="13975" width="1" style="88" customWidth="1"/>
    <col min="13976" max="13977" width="3.28515625" style="88" customWidth="1"/>
    <col min="13978" max="13978" width="1" style="88" customWidth="1"/>
    <col min="13979" max="13980" width="3.28515625" style="88" customWidth="1"/>
    <col min="13981" max="13981" width="1" style="88" customWidth="1"/>
    <col min="13982" max="13983" width="3.28515625" style="88" customWidth="1"/>
    <col min="13984" max="13984" width="1" style="88" customWidth="1"/>
    <col min="13985" max="13986" width="3.28515625" style="88" customWidth="1"/>
    <col min="13987" max="13987" width="1" style="88" customWidth="1"/>
    <col min="13988" max="13989" width="3.28515625" style="88" customWidth="1"/>
    <col min="13990" max="13990" width="1" style="88" customWidth="1"/>
    <col min="13991" max="13992" width="3.28515625" style="88" customWidth="1"/>
    <col min="13993" max="13993" width="1" style="88" customWidth="1"/>
    <col min="13994" max="13995" width="3.28515625" style="88" customWidth="1"/>
    <col min="13996" max="13996" width="1" style="88" customWidth="1"/>
    <col min="13997" max="13998" width="3.28515625" style="88" customWidth="1"/>
    <col min="13999" max="13999" width="1" style="88" customWidth="1"/>
    <col min="14000" max="14001" width="3.28515625" style="88" customWidth="1"/>
    <col min="14002" max="14002" width="1" style="88" customWidth="1"/>
    <col min="14003" max="14004" width="3.28515625" style="88" customWidth="1"/>
    <col min="14005" max="14005" width="1" style="88" customWidth="1"/>
    <col min="14006" max="14007" width="3.28515625" style="88" customWidth="1"/>
    <col min="14008" max="14008" width="1" style="88" customWidth="1"/>
    <col min="14009" max="14010" width="3.28515625" style="88" customWidth="1"/>
    <col min="14011" max="14011" width="1" style="88" customWidth="1"/>
    <col min="14012" max="14013" width="3.28515625" style="88" customWidth="1"/>
    <col min="14014" max="14014" width="1" style="88" customWidth="1"/>
    <col min="14015" max="14016" width="3.28515625" style="88" customWidth="1"/>
    <col min="14017" max="14017" width="1" style="88" customWidth="1"/>
    <col min="14018" max="14019" width="3.28515625" style="88" customWidth="1"/>
    <col min="14020" max="14020" width="1" style="88" customWidth="1"/>
    <col min="14021" max="14022" width="3.28515625" style="88" customWidth="1"/>
    <col min="14023" max="14023" width="1.5703125" style="88" customWidth="1"/>
    <col min="14024" max="14025" width="3.28515625" style="88" customWidth="1"/>
    <col min="14026" max="14026" width="1.5703125" style="88" customWidth="1"/>
    <col min="14027" max="14028" width="3.28515625" style="88" customWidth="1"/>
    <col min="14029" max="14029" width="1.5703125" style="88" customWidth="1"/>
    <col min="14030" max="14170" width="9.85546875" style="88"/>
    <col min="14171" max="14171" width="1.5703125" style="88" customWidth="1"/>
    <col min="14172" max="14173" width="3.28515625" style="88" customWidth="1"/>
    <col min="14174" max="14174" width="1" style="88" customWidth="1"/>
    <col min="14175" max="14176" width="3.28515625" style="88" customWidth="1"/>
    <col min="14177" max="14177" width="1" style="88" customWidth="1"/>
    <col min="14178" max="14179" width="3.28515625" style="88" customWidth="1"/>
    <col min="14180" max="14180" width="1" style="88" customWidth="1"/>
    <col min="14181" max="14182" width="3.28515625" style="88" customWidth="1"/>
    <col min="14183" max="14183" width="1" style="88" customWidth="1"/>
    <col min="14184" max="14185" width="3.28515625" style="88" customWidth="1"/>
    <col min="14186" max="14186" width="1" style="88" customWidth="1"/>
    <col min="14187" max="14188" width="3.28515625" style="88" customWidth="1"/>
    <col min="14189" max="14189" width="1" style="88" customWidth="1"/>
    <col min="14190" max="14191" width="3.28515625" style="88" customWidth="1"/>
    <col min="14192" max="14192" width="1" style="88" customWidth="1"/>
    <col min="14193" max="14194" width="3.28515625" style="88" customWidth="1"/>
    <col min="14195" max="14195" width="1" style="88" customWidth="1"/>
    <col min="14196" max="14197" width="3.28515625" style="88" customWidth="1"/>
    <col min="14198" max="14198" width="1" style="88" customWidth="1"/>
    <col min="14199" max="14200" width="3.28515625" style="88" customWidth="1"/>
    <col min="14201" max="14201" width="1" style="88" customWidth="1"/>
    <col min="14202" max="14203" width="3.28515625" style="88" customWidth="1"/>
    <col min="14204" max="14204" width="1" style="88" customWidth="1"/>
    <col min="14205" max="14206" width="3.28515625" style="88" customWidth="1"/>
    <col min="14207" max="14207" width="1" style="88" customWidth="1"/>
    <col min="14208" max="14209" width="3.28515625" style="88" customWidth="1"/>
    <col min="14210" max="14210" width="1" style="88" customWidth="1"/>
    <col min="14211" max="14212" width="3.28515625" style="88" customWidth="1"/>
    <col min="14213" max="14213" width="1" style="88" customWidth="1"/>
    <col min="14214" max="14215" width="3.28515625" style="88" customWidth="1"/>
    <col min="14216" max="14216" width="1" style="88" customWidth="1"/>
    <col min="14217" max="14218" width="3.28515625" style="88" customWidth="1"/>
    <col min="14219" max="14219" width="1" style="88" customWidth="1"/>
    <col min="14220" max="14221" width="3.28515625" style="88" customWidth="1"/>
    <col min="14222" max="14222" width="1" style="88" customWidth="1"/>
    <col min="14223" max="14224" width="3.28515625" style="88" customWidth="1"/>
    <col min="14225" max="14225" width="1" style="88" customWidth="1"/>
    <col min="14226" max="14227" width="3.28515625" style="88" customWidth="1"/>
    <col min="14228" max="14228" width="1" style="88" customWidth="1"/>
    <col min="14229" max="14230" width="3.28515625" style="88" customWidth="1"/>
    <col min="14231" max="14231" width="1" style="88" customWidth="1"/>
    <col min="14232" max="14233" width="3.28515625" style="88" customWidth="1"/>
    <col min="14234" max="14234" width="1" style="88" customWidth="1"/>
    <col min="14235" max="14236" width="3.28515625" style="88" customWidth="1"/>
    <col min="14237" max="14237" width="1" style="88" customWidth="1"/>
    <col min="14238" max="14239" width="3.28515625" style="88" customWidth="1"/>
    <col min="14240" max="14240" width="1" style="88" customWidth="1"/>
    <col min="14241" max="14242" width="3.28515625" style="88" customWidth="1"/>
    <col min="14243" max="14243" width="1" style="88" customWidth="1"/>
    <col min="14244" max="14245" width="3.28515625" style="88" customWidth="1"/>
    <col min="14246" max="14246" width="1" style="88" customWidth="1"/>
    <col min="14247" max="14248" width="3.28515625" style="88" customWidth="1"/>
    <col min="14249" max="14249" width="1" style="88" customWidth="1"/>
    <col min="14250" max="14251" width="3.28515625" style="88" customWidth="1"/>
    <col min="14252" max="14252" width="1" style="88" customWidth="1"/>
    <col min="14253" max="14254" width="3.28515625" style="88" customWidth="1"/>
    <col min="14255" max="14255" width="1" style="88" customWidth="1"/>
    <col min="14256" max="14257" width="3.28515625" style="88" customWidth="1"/>
    <col min="14258" max="14258" width="1" style="88" customWidth="1"/>
    <col min="14259" max="14260" width="3.28515625" style="88" customWidth="1"/>
    <col min="14261" max="14261" width="1" style="88" customWidth="1"/>
    <col min="14262" max="14263" width="3.28515625" style="88" customWidth="1"/>
    <col min="14264" max="14264" width="1" style="88" customWidth="1"/>
    <col min="14265" max="14266" width="3.28515625" style="88" customWidth="1"/>
    <col min="14267" max="14267" width="1" style="88" customWidth="1"/>
    <col min="14268" max="14269" width="3.28515625" style="88" customWidth="1"/>
    <col min="14270" max="14270" width="1" style="88" customWidth="1"/>
    <col min="14271" max="14272" width="3.28515625" style="88" customWidth="1"/>
    <col min="14273" max="14273" width="1" style="88" customWidth="1"/>
    <col min="14274" max="14275" width="3.28515625" style="88" customWidth="1"/>
    <col min="14276" max="14276" width="1" style="88" customWidth="1"/>
    <col min="14277" max="14278" width="3.28515625" style="88" customWidth="1"/>
    <col min="14279" max="14279" width="1.5703125" style="88" customWidth="1"/>
    <col min="14280" max="14281" width="3.28515625" style="88" customWidth="1"/>
    <col min="14282" max="14282" width="1.5703125" style="88" customWidth="1"/>
    <col min="14283" max="14284" width="3.28515625" style="88" customWidth="1"/>
    <col min="14285" max="14285" width="1.5703125" style="88" customWidth="1"/>
    <col min="14286" max="14426" width="9.85546875" style="88"/>
    <col min="14427" max="14427" width="1.5703125" style="88" customWidth="1"/>
    <col min="14428" max="14429" width="3.28515625" style="88" customWidth="1"/>
    <col min="14430" max="14430" width="1" style="88" customWidth="1"/>
    <col min="14431" max="14432" width="3.28515625" style="88" customWidth="1"/>
    <col min="14433" max="14433" width="1" style="88" customWidth="1"/>
    <col min="14434" max="14435" width="3.28515625" style="88" customWidth="1"/>
    <col min="14436" max="14436" width="1" style="88" customWidth="1"/>
    <col min="14437" max="14438" width="3.28515625" style="88" customWidth="1"/>
    <col min="14439" max="14439" width="1" style="88" customWidth="1"/>
    <col min="14440" max="14441" width="3.28515625" style="88" customWidth="1"/>
    <col min="14442" max="14442" width="1" style="88" customWidth="1"/>
    <col min="14443" max="14444" width="3.28515625" style="88" customWidth="1"/>
    <col min="14445" max="14445" width="1" style="88" customWidth="1"/>
    <col min="14446" max="14447" width="3.28515625" style="88" customWidth="1"/>
    <col min="14448" max="14448" width="1" style="88" customWidth="1"/>
    <col min="14449" max="14450" width="3.28515625" style="88" customWidth="1"/>
    <col min="14451" max="14451" width="1" style="88" customWidth="1"/>
    <col min="14452" max="14453" width="3.28515625" style="88" customWidth="1"/>
    <col min="14454" max="14454" width="1" style="88" customWidth="1"/>
    <col min="14455" max="14456" width="3.28515625" style="88" customWidth="1"/>
    <col min="14457" max="14457" width="1" style="88" customWidth="1"/>
    <col min="14458" max="14459" width="3.28515625" style="88" customWidth="1"/>
    <col min="14460" max="14460" width="1" style="88" customWidth="1"/>
    <col min="14461" max="14462" width="3.28515625" style="88" customWidth="1"/>
    <col min="14463" max="14463" width="1" style="88" customWidth="1"/>
    <col min="14464" max="14465" width="3.28515625" style="88" customWidth="1"/>
    <col min="14466" max="14466" width="1" style="88" customWidth="1"/>
    <col min="14467" max="14468" width="3.28515625" style="88" customWidth="1"/>
    <col min="14469" max="14469" width="1" style="88" customWidth="1"/>
    <col min="14470" max="14471" width="3.28515625" style="88" customWidth="1"/>
    <col min="14472" max="14472" width="1" style="88" customWidth="1"/>
    <col min="14473" max="14474" width="3.28515625" style="88" customWidth="1"/>
    <col min="14475" max="14475" width="1" style="88" customWidth="1"/>
    <col min="14476" max="14477" width="3.28515625" style="88" customWidth="1"/>
    <col min="14478" max="14478" width="1" style="88" customWidth="1"/>
    <col min="14479" max="14480" width="3.28515625" style="88" customWidth="1"/>
    <col min="14481" max="14481" width="1" style="88" customWidth="1"/>
    <col min="14482" max="14483" width="3.28515625" style="88" customWidth="1"/>
    <col min="14484" max="14484" width="1" style="88" customWidth="1"/>
    <col min="14485" max="14486" width="3.28515625" style="88" customWidth="1"/>
    <col min="14487" max="14487" width="1" style="88" customWidth="1"/>
    <col min="14488" max="14489" width="3.28515625" style="88" customWidth="1"/>
    <col min="14490" max="14490" width="1" style="88" customWidth="1"/>
    <col min="14491" max="14492" width="3.28515625" style="88" customWidth="1"/>
    <col min="14493" max="14493" width="1" style="88" customWidth="1"/>
    <col min="14494" max="14495" width="3.28515625" style="88" customWidth="1"/>
    <col min="14496" max="14496" width="1" style="88" customWidth="1"/>
    <col min="14497" max="14498" width="3.28515625" style="88" customWidth="1"/>
    <col min="14499" max="14499" width="1" style="88" customWidth="1"/>
    <col min="14500" max="14501" width="3.28515625" style="88" customWidth="1"/>
    <col min="14502" max="14502" width="1" style="88" customWidth="1"/>
    <col min="14503" max="14504" width="3.28515625" style="88" customWidth="1"/>
    <col min="14505" max="14505" width="1" style="88" customWidth="1"/>
    <col min="14506" max="14507" width="3.28515625" style="88" customWidth="1"/>
    <col min="14508" max="14508" width="1" style="88" customWidth="1"/>
    <col min="14509" max="14510" width="3.28515625" style="88" customWidth="1"/>
    <col min="14511" max="14511" width="1" style="88" customWidth="1"/>
    <col min="14512" max="14513" width="3.28515625" style="88" customWidth="1"/>
    <col min="14514" max="14514" width="1" style="88" customWidth="1"/>
    <col min="14515" max="14516" width="3.28515625" style="88" customWidth="1"/>
    <col min="14517" max="14517" width="1" style="88" customWidth="1"/>
    <col min="14518" max="14519" width="3.28515625" style="88" customWidth="1"/>
    <col min="14520" max="14520" width="1" style="88" customWidth="1"/>
    <col min="14521" max="14522" width="3.28515625" style="88" customWidth="1"/>
    <col min="14523" max="14523" width="1" style="88" customWidth="1"/>
    <col min="14524" max="14525" width="3.28515625" style="88" customWidth="1"/>
    <col min="14526" max="14526" width="1" style="88" customWidth="1"/>
    <col min="14527" max="14528" width="3.28515625" style="88" customWidth="1"/>
    <col min="14529" max="14529" width="1" style="88" customWidth="1"/>
    <col min="14530" max="14531" width="3.28515625" style="88" customWidth="1"/>
    <col min="14532" max="14532" width="1" style="88" customWidth="1"/>
    <col min="14533" max="14534" width="3.28515625" style="88" customWidth="1"/>
    <col min="14535" max="14535" width="1.5703125" style="88" customWidth="1"/>
    <col min="14536" max="14537" width="3.28515625" style="88" customWidth="1"/>
    <col min="14538" max="14538" width="1.5703125" style="88" customWidth="1"/>
    <col min="14539" max="14540" width="3.28515625" style="88" customWidth="1"/>
    <col min="14541" max="14541" width="1.5703125" style="88" customWidth="1"/>
    <col min="14542" max="14682" width="9.85546875" style="88"/>
    <col min="14683" max="14683" width="1.5703125" style="88" customWidth="1"/>
    <col min="14684" max="14685" width="3.28515625" style="88" customWidth="1"/>
    <col min="14686" max="14686" width="1" style="88" customWidth="1"/>
    <col min="14687" max="14688" width="3.28515625" style="88" customWidth="1"/>
    <col min="14689" max="14689" width="1" style="88" customWidth="1"/>
    <col min="14690" max="14691" width="3.28515625" style="88" customWidth="1"/>
    <col min="14692" max="14692" width="1" style="88" customWidth="1"/>
    <col min="14693" max="14694" width="3.28515625" style="88" customWidth="1"/>
    <col min="14695" max="14695" width="1" style="88" customWidth="1"/>
    <col min="14696" max="14697" width="3.28515625" style="88" customWidth="1"/>
    <col min="14698" max="14698" width="1" style="88" customWidth="1"/>
    <col min="14699" max="14700" width="3.28515625" style="88" customWidth="1"/>
    <col min="14701" max="14701" width="1" style="88" customWidth="1"/>
    <col min="14702" max="14703" width="3.28515625" style="88" customWidth="1"/>
    <col min="14704" max="14704" width="1" style="88" customWidth="1"/>
    <col min="14705" max="14706" width="3.28515625" style="88" customWidth="1"/>
    <col min="14707" max="14707" width="1" style="88" customWidth="1"/>
    <col min="14708" max="14709" width="3.28515625" style="88" customWidth="1"/>
    <col min="14710" max="14710" width="1" style="88" customWidth="1"/>
    <col min="14711" max="14712" width="3.28515625" style="88" customWidth="1"/>
    <col min="14713" max="14713" width="1" style="88" customWidth="1"/>
    <col min="14714" max="14715" width="3.28515625" style="88" customWidth="1"/>
    <col min="14716" max="14716" width="1" style="88" customWidth="1"/>
    <col min="14717" max="14718" width="3.28515625" style="88" customWidth="1"/>
    <col min="14719" max="14719" width="1" style="88" customWidth="1"/>
    <col min="14720" max="14721" width="3.28515625" style="88" customWidth="1"/>
    <col min="14722" max="14722" width="1" style="88" customWidth="1"/>
    <col min="14723" max="14724" width="3.28515625" style="88" customWidth="1"/>
    <col min="14725" max="14725" width="1" style="88" customWidth="1"/>
    <col min="14726" max="14727" width="3.28515625" style="88" customWidth="1"/>
    <col min="14728" max="14728" width="1" style="88" customWidth="1"/>
    <col min="14729" max="14730" width="3.28515625" style="88" customWidth="1"/>
    <col min="14731" max="14731" width="1" style="88" customWidth="1"/>
    <col min="14732" max="14733" width="3.28515625" style="88" customWidth="1"/>
    <col min="14734" max="14734" width="1" style="88" customWidth="1"/>
    <col min="14735" max="14736" width="3.28515625" style="88" customWidth="1"/>
    <col min="14737" max="14737" width="1" style="88" customWidth="1"/>
    <col min="14738" max="14739" width="3.28515625" style="88" customWidth="1"/>
    <col min="14740" max="14740" width="1" style="88" customWidth="1"/>
    <col min="14741" max="14742" width="3.28515625" style="88" customWidth="1"/>
    <col min="14743" max="14743" width="1" style="88" customWidth="1"/>
    <col min="14744" max="14745" width="3.28515625" style="88" customWidth="1"/>
    <col min="14746" max="14746" width="1" style="88" customWidth="1"/>
    <col min="14747" max="14748" width="3.28515625" style="88" customWidth="1"/>
    <col min="14749" max="14749" width="1" style="88" customWidth="1"/>
    <col min="14750" max="14751" width="3.28515625" style="88" customWidth="1"/>
    <col min="14752" max="14752" width="1" style="88" customWidth="1"/>
    <col min="14753" max="14754" width="3.28515625" style="88" customWidth="1"/>
    <col min="14755" max="14755" width="1" style="88" customWidth="1"/>
    <col min="14756" max="14757" width="3.28515625" style="88" customWidth="1"/>
    <col min="14758" max="14758" width="1" style="88" customWidth="1"/>
    <col min="14759" max="14760" width="3.28515625" style="88" customWidth="1"/>
    <col min="14761" max="14761" width="1" style="88" customWidth="1"/>
    <col min="14762" max="14763" width="3.28515625" style="88" customWidth="1"/>
    <col min="14764" max="14764" width="1" style="88" customWidth="1"/>
    <col min="14765" max="14766" width="3.28515625" style="88" customWidth="1"/>
    <col min="14767" max="14767" width="1" style="88" customWidth="1"/>
    <col min="14768" max="14769" width="3.28515625" style="88" customWidth="1"/>
    <col min="14770" max="14770" width="1" style="88" customWidth="1"/>
    <col min="14771" max="14772" width="3.28515625" style="88" customWidth="1"/>
    <col min="14773" max="14773" width="1" style="88" customWidth="1"/>
    <col min="14774" max="14775" width="3.28515625" style="88" customWidth="1"/>
    <col min="14776" max="14776" width="1" style="88" customWidth="1"/>
    <col min="14777" max="14778" width="3.28515625" style="88" customWidth="1"/>
    <col min="14779" max="14779" width="1" style="88" customWidth="1"/>
    <col min="14780" max="14781" width="3.28515625" style="88" customWidth="1"/>
    <col min="14782" max="14782" width="1" style="88" customWidth="1"/>
    <col min="14783" max="14784" width="3.28515625" style="88" customWidth="1"/>
    <col min="14785" max="14785" width="1" style="88" customWidth="1"/>
    <col min="14786" max="14787" width="3.28515625" style="88" customWidth="1"/>
    <col min="14788" max="14788" width="1" style="88" customWidth="1"/>
    <col min="14789" max="14790" width="3.28515625" style="88" customWidth="1"/>
    <col min="14791" max="14791" width="1.5703125" style="88" customWidth="1"/>
    <col min="14792" max="14793" width="3.28515625" style="88" customWidth="1"/>
    <col min="14794" max="14794" width="1.5703125" style="88" customWidth="1"/>
    <col min="14795" max="14796" width="3.28515625" style="88" customWidth="1"/>
    <col min="14797" max="14797" width="1.5703125" style="88" customWidth="1"/>
    <col min="14798" max="14938" width="9.85546875" style="88"/>
    <col min="14939" max="14939" width="1.5703125" style="88" customWidth="1"/>
    <col min="14940" max="14941" width="3.28515625" style="88" customWidth="1"/>
    <col min="14942" max="14942" width="1" style="88" customWidth="1"/>
    <col min="14943" max="14944" width="3.28515625" style="88" customWidth="1"/>
    <col min="14945" max="14945" width="1" style="88" customWidth="1"/>
    <col min="14946" max="14947" width="3.28515625" style="88" customWidth="1"/>
    <col min="14948" max="14948" width="1" style="88" customWidth="1"/>
    <col min="14949" max="14950" width="3.28515625" style="88" customWidth="1"/>
    <col min="14951" max="14951" width="1" style="88" customWidth="1"/>
    <col min="14952" max="14953" width="3.28515625" style="88" customWidth="1"/>
    <col min="14954" max="14954" width="1" style="88" customWidth="1"/>
    <col min="14955" max="14956" width="3.28515625" style="88" customWidth="1"/>
    <col min="14957" max="14957" width="1" style="88" customWidth="1"/>
    <col min="14958" max="14959" width="3.28515625" style="88" customWidth="1"/>
    <col min="14960" max="14960" width="1" style="88" customWidth="1"/>
    <col min="14961" max="14962" width="3.28515625" style="88" customWidth="1"/>
    <col min="14963" max="14963" width="1" style="88" customWidth="1"/>
    <col min="14964" max="14965" width="3.28515625" style="88" customWidth="1"/>
    <col min="14966" max="14966" width="1" style="88" customWidth="1"/>
    <col min="14967" max="14968" width="3.28515625" style="88" customWidth="1"/>
    <col min="14969" max="14969" width="1" style="88" customWidth="1"/>
    <col min="14970" max="14971" width="3.28515625" style="88" customWidth="1"/>
    <col min="14972" max="14972" width="1" style="88" customWidth="1"/>
    <col min="14973" max="14974" width="3.28515625" style="88" customWidth="1"/>
    <col min="14975" max="14975" width="1" style="88" customWidth="1"/>
    <col min="14976" max="14977" width="3.28515625" style="88" customWidth="1"/>
    <col min="14978" max="14978" width="1" style="88" customWidth="1"/>
    <col min="14979" max="14980" width="3.28515625" style="88" customWidth="1"/>
    <col min="14981" max="14981" width="1" style="88" customWidth="1"/>
    <col min="14982" max="14983" width="3.28515625" style="88" customWidth="1"/>
    <col min="14984" max="14984" width="1" style="88" customWidth="1"/>
    <col min="14985" max="14986" width="3.28515625" style="88" customWidth="1"/>
    <col min="14987" max="14987" width="1" style="88" customWidth="1"/>
    <col min="14988" max="14989" width="3.28515625" style="88" customWidth="1"/>
    <col min="14990" max="14990" width="1" style="88" customWidth="1"/>
    <col min="14991" max="14992" width="3.28515625" style="88" customWidth="1"/>
    <col min="14993" max="14993" width="1" style="88" customWidth="1"/>
    <col min="14994" max="14995" width="3.28515625" style="88" customWidth="1"/>
    <col min="14996" max="14996" width="1" style="88" customWidth="1"/>
    <col min="14997" max="14998" width="3.28515625" style="88" customWidth="1"/>
    <col min="14999" max="14999" width="1" style="88" customWidth="1"/>
    <col min="15000" max="15001" width="3.28515625" style="88" customWidth="1"/>
    <col min="15002" max="15002" width="1" style="88" customWidth="1"/>
    <col min="15003" max="15004" width="3.28515625" style="88" customWidth="1"/>
    <col min="15005" max="15005" width="1" style="88" customWidth="1"/>
    <col min="15006" max="15007" width="3.28515625" style="88" customWidth="1"/>
    <col min="15008" max="15008" width="1" style="88" customWidth="1"/>
    <col min="15009" max="15010" width="3.28515625" style="88" customWidth="1"/>
    <col min="15011" max="15011" width="1" style="88" customWidth="1"/>
    <col min="15012" max="15013" width="3.28515625" style="88" customWidth="1"/>
    <col min="15014" max="15014" width="1" style="88" customWidth="1"/>
    <col min="15015" max="15016" width="3.28515625" style="88" customWidth="1"/>
    <col min="15017" max="15017" width="1" style="88" customWidth="1"/>
    <col min="15018" max="15019" width="3.28515625" style="88" customWidth="1"/>
    <col min="15020" max="15020" width="1" style="88" customWidth="1"/>
    <col min="15021" max="15022" width="3.28515625" style="88" customWidth="1"/>
    <col min="15023" max="15023" width="1" style="88" customWidth="1"/>
    <col min="15024" max="15025" width="3.28515625" style="88" customWidth="1"/>
    <col min="15026" max="15026" width="1" style="88" customWidth="1"/>
    <col min="15027" max="15028" width="3.28515625" style="88" customWidth="1"/>
    <col min="15029" max="15029" width="1" style="88" customWidth="1"/>
    <col min="15030" max="15031" width="3.28515625" style="88" customWidth="1"/>
    <col min="15032" max="15032" width="1" style="88" customWidth="1"/>
    <col min="15033" max="15034" width="3.28515625" style="88" customWidth="1"/>
    <col min="15035" max="15035" width="1" style="88" customWidth="1"/>
    <col min="15036" max="15037" width="3.28515625" style="88" customWidth="1"/>
    <col min="15038" max="15038" width="1" style="88" customWidth="1"/>
    <col min="15039" max="15040" width="3.28515625" style="88" customWidth="1"/>
    <col min="15041" max="15041" width="1" style="88" customWidth="1"/>
    <col min="15042" max="15043" width="3.28515625" style="88" customWidth="1"/>
    <col min="15044" max="15044" width="1" style="88" customWidth="1"/>
    <col min="15045" max="15046" width="3.28515625" style="88" customWidth="1"/>
    <col min="15047" max="15047" width="1.5703125" style="88" customWidth="1"/>
    <col min="15048" max="15049" width="3.28515625" style="88" customWidth="1"/>
    <col min="15050" max="15050" width="1.5703125" style="88" customWidth="1"/>
    <col min="15051" max="15052" width="3.28515625" style="88" customWidth="1"/>
    <col min="15053" max="15053" width="1.5703125" style="88" customWidth="1"/>
    <col min="15054" max="15194" width="9.85546875" style="88"/>
    <col min="15195" max="15195" width="1.5703125" style="88" customWidth="1"/>
    <col min="15196" max="15197" width="3.28515625" style="88" customWidth="1"/>
    <col min="15198" max="15198" width="1" style="88" customWidth="1"/>
    <col min="15199" max="15200" width="3.28515625" style="88" customWidth="1"/>
    <col min="15201" max="15201" width="1" style="88" customWidth="1"/>
    <col min="15202" max="15203" width="3.28515625" style="88" customWidth="1"/>
    <col min="15204" max="15204" width="1" style="88" customWidth="1"/>
    <col min="15205" max="15206" width="3.28515625" style="88" customWidth="1"/>
    <col min="15207" max="15207" width="1" style="88" customWidth="1"/>
    <col min="15208" max="15209" width="3.28515625" style="88" customWidth="1"/>
    <col min="15210" max="15210" width="1" style="88" customWidth="1"/>
    <col min="15211" max="15212" width="3.28515625" style="88" customWidth="1"/>
    <col min="15213" max="15213" width="1" style="88" customWidth="1"/>
    <col min="15214" max="15215" width="3.28515625" style="88" customWidth="1"/>
    <col min="15216" max="15216" width="1" style="88" customWidth="1"/>
    <col min="15217" max="15218" width="3.28515625" style="88" customWidth="1"/>
    <col min="15219" max="15219" width="1" style="88" customWidth="1"/>
    <col min="15220" max="15221" width="3.28515625" style="88" customWidth="1"/>
    <col min="15222" max="15222" width="1" style="88" customWidth="1"/>
    <col min="15223" max="15224" width="3.28515625" style="88" customWidth="1"/>
    <col min="15225" max="15225" width="1" style="88" customWidth="1"/>
    <col min="15226" max="15227" width="3.28515625" style="88" customWidth="1"/>
    <col min="15228" max="15228" width="1" style="88" customWidth="1"/>
    <col min="15229" max="15230" width="3.28515625" style="88" customWidth="1"/>
    <col min="15231" max="15231" width="1" style="88" customWidth="1"/>
    <col min="15232" max="15233" width="3.28515625" style="88" customWidth="1"/>
    <col min="15234" max="15234" width="1" style="88" customWidth="1"/>
    <col min="15235" max="15236" width="3.28515625" style="88" customWidth="1"/>
    <col min="15237" max="15237" width="1" style="88" customWidth="1"/>
    <col min="15238" max="15239" width="3.28515625" style="88" customWidth="1"/>
    <col min="15240" max="15240" width="1" style="88" customWidth="1"/>
    <col min="15241" max="15242" width="3.28515625" style="88" customWidth="1"/>
    <col min="15243" max="15243" width="1" style="88" customWidth="1"/>
    <col min="15244" max="15245" width="3.28515625" style="88" customWidth="1"/>
    <col min="15246" max="15246" width="1" style="88" customWidth="1"/>
    <col min="15247" max="15248" width="3.28515625" style="88" customWidth="1"/>
    <col min="15249" max="15249" width="1" style="88" customWidth="1"/>
    <col min="15250" max="15251" width="3.28515625" style="88" customWidth="1"/>
    <col min="15252" max="15252" width="1" style="88" customWidth="1"/>
    <col min="15253" max="15254" width="3.28515625" style="88" customWidth="1"/>
    <col min="15255" max="15255" width="1" style="88" customWidth="1"/>
    <col min="15256" max="15257" width="3.28515625" style="88" customWidth="1"/>
    <col min="15258" max="15258" width="1" style="88" customWidth="1"/>
    <col min="15259" max="15260" width="3.28515625" style="88" customWidth="1"/>
    <col min="15261" max="15261" width="1" style="88" customWidth="1"/>
    <col min="15262" max="15263" width="3.28515625" style="88" customWidth="1"/>
    <col min="15264" max="15264" width="1" style="88" customWidth="1"/>
    <col min="15265" max="15266" width="3.28515625" style="88" customWidth="1"/>
    <col min="15267" max="15267" width="1" style="88" customWidth="1"/>
    <col min="15268" max="15269" width="3.28515625" style="88" customWidth="1"/>
    <col min="15270" max="15270" width="1" style="88" customWidth="1"/>
    <col min="15271" max="15272" width="3.28515625" style="88" customWidth="1"/>
    <col min="15273" max="15273" width="1" style="88" customWidth="1"/>
    <col min="15274" max="15275" width="3.28515625" style="88" customWidth="1"/>
    <col min="15276" max="15276" width="1" style="88" customWidth="1"/>
    <col min="15277" max="15278" width="3.28515625" style="88" customWidth="1"/>
    <col min="15279" max="15279" width="1" style="88" customWidth="1"/>
    <col min="15280" max="15281" width="3.28515625" style="88" customWidth="1"/>
    <col min="15282" max="15282" width="1" style="88" customWidth="1"/>
    <col min="15283" max="15284" width="3.28515625" style="88" customWidth="1"/>
    <col min="15285" max="15285" width="1" style="88" customWidth="1"/>
    <col min="15286" max="15287" width="3.28515625" style="88" customWidth="1"/>
    <col min="15288" max="15288" width="1" style="88" customWidth="1"/>
    <col min="15289" max="15290" width="3.28515625" style="88" customWidth="1"/>
    <col min="15291" max="15291" width="1" style="88" customWidth="1"/>
    <col min="15292" max="15293" width="3.28515625" style="88" customWidth="1"/>
    <col min="15294" max="15294" width="1" style="88" customWidth="1"/>
    <col min="15295" max="15296" width="3.28515625" style="88" customWidth="1"/>
    <col min="15297" max="15297" width="1" style="88" customWidth="1"/>
    <col min="15298" max="15299" width="3.28515625" style="88" customWidth="1"/>
    <col min="15300" max="15300" width="1" style="88" customWidth="1"/>
    <col min="15301" max="15302" width="3.28515625" style="88" customWidth="1"/>
    <col min="15303" max="15303" width="1.5703125" style="88" customWidth="1"/>
    <col min="15304" max="15305" width="3.28515625" style="88" customWidth="1"/>
    <col min="15306" max="15306" width="1.5703125" style="88" customWidth="1"/>
    <col min="15307" max="15308" width="3.28515625" style="88" customWidth="1"/>
    <col min="15309" max="15309" width="1.5703125" style="88" customWidth="1"/>
    <col min="15310" max="15450" width="9.85546875" style="88"/>
    <col min="15451" max="15451" width="1.5703125" style="88" customWidth="1"/>
    <col min="15452" max="15453" width="3.28515625" style="88" customWidth="1"/>
    <col min="15454" max="15454" width="1" style="88" customWidth="1"/>
    <col min="15455" max="15456" width="3.28515625" style="88" customWidth="1"/>
    <col min="15457" max="15457" width="1" style="88" customWidth="1"/>
    <col min="15458" max="15459" width="3.28515625" style="88" customWidth="1"/>
    <col min="15460" max="15460" width="1" style="88" customWidth="1"/>
    <col min="15461" max="15462" width="3.28515625" style="88" customWidth="1"/>
    <col min="15463" max="15463" width="1" style="88" customWidth="1"/>
    <col min="15464" max="15465" width="3.28515625" style="88" customWidth="1"/>
    <col min="15466" max="15466" width="1" style="88" customWidth="1"/>
    <col min="15467" max="15468" width="3.28515625" style="88" customWidth="1"/>
    <col min="15469" max="15469" width="1" style="88" customWidth="1"/>
    <col min="15470" max="15471" width="3.28515625" style="88" customWidth="1"/>
    <col min="15472" max="15472" width="1" style="88" customWidth="1"/>
    <col min="15473" max="15474" width="3.28515625" style="88" customWidth="1"/>
    <col min="15475" max="15475" width="1" style="88" customWidth="1"/>
    <col min="15476" max="15477" width="3.28515625" style="88" customWidth="1"/>
    <col min="15478" max="15478" width="1" style="88" customWidth="1"/>
    <col min="15479" max="15480" width="3.28515625" style="88" customWidth="1"/>
    <col min="15481" max="15481" width="1" style="88" customWidth="1"/>
    <col min="15482" max="15483" width="3.28515625" style="88" customWidth="1"/>
    <col min="15484" max="15484" width="1" style="88" customWidth="1"/>
    <col min="15485" max="15486" width="3.28515625" style="88" customWidth="1"/>
    <col min="15487" max="15487" width="1" style="88" customWidth="1"/>
    <col min="15488" max="15489" width="3.28515625" style="88" customWidth="1"/>
    <col min="15490" max="15490" width="1" style="88" customWidth="1"/>
    <col min="15491" max="15492" width="3.28515625" style="88" customWidth="1"/>
    <col min="15493" max="15493" width="1" style="88" customWidth="1"/>
    <col min="15494" max="15495" width="3.28515625" style="88" customWidth="1"/>
    <col min="15496" max="15496" width="1" style="88" customWidth="1"/>
    <col min="15497" max="15498" width="3.28515625" style="88" customWidth="1"/>
    <col min="15499" max="15499" width="1" style="88" customWidth="1"/>
    <col min="15500" max="15501" width="3.28515625" style="88" customWidth="1"/>
    <col min="15502" max="15502" width="1" style="88" customWidth="1"/>
    <col min="15503" max="15504" width="3.28515625" style="88" customWidth="1"/>
    <col min="15505" max="15505" width="1" style="88" customWidth="1"/>
    <col min="15506" max="15507" width="3.28515625" style="88" customWidth="1"/>
    <col min="15508" max="15508" width="1" style="88" customWidth="1"/>
    <col min="15509" max="15510" width="3.28515625" style="88" customWidth="1"/>
    <col min="15511" max="15511" width="1" style="88" customWidth="1"/>
    <col min="15512" max="15513" width="3.28515625" style="88" customWidth="1"/>
    <col min="15514" max="15514" width="1" style="88" customWidth="1"/>
    <col min="15515" max="15516" width="3.28515625" style="88" customWidth="1"/>
    <col min="15517" max="15517" width="1" style="88" customWidth="1"/>
    <col min="15518" max="15519" width="3.28515625" style="88" customWidth="1"/>
    <col min="15520" max="15520" width="1" style="88" customWidth="1"/>
    <col min="15521" max="15522" width="3.28515625" style="88" customWidth="1"/>
    <col min="15523" max="15523" width="1" style="88" customWidth="1"/>
    <col min="15524" max="15525" width="3.28515625" style="88" customWidth="1"/>
    <col min="15526" max="15526" width="1" style="88" customWidth="1"/>
    <col min="15527" max="15528" width="3.28515625" style="88" customWidth="1"/>
    <col min="15529" max="15529" width="1" style="88" customWidth="1"/>
    <col min="15530" max="15531" width="3.28515625" style="88" customWidth="1"/>
    <col min="15532" max="15532" width="1" style="88" customWidth="1"/>
    <col min="15533" max="15534" width="3.28515625" style="88" customWidth="1"/>
    <col min="15535" max="15535" width="1" style="88" customWidth="1"/>
    <col min="15536" max="15537" width="3.28515625" style="88" customWidth="1"/>
    <col min="15538" max="15538" width="1" style="88" customWidth="1"/>
    <col min="15539" max="15540" width="3.28515625" style="88" customWidth="1"/>
    <col min="15541" max="15541" width="1" style="88" customWidth="1"/>
    <col min="15542" max="15543" width="3.28515625" style="88" customWidth="1"/>
    <col min="15544" max="15544" width="1" style="88" customWidth="1"/>
    <col min="15545" max="15546" width="3.28515625" style="88" customWidth="1"/>
    <col min="15547" max="15547" width="1" style="88" customWidth="1"/>
    <col min="15548" max="15549" width="3.28515625" style="88" customWidth="1"/>
    <col min="15550" max="15550" width="1" style="88" customWidth="1"/>
    <col min="15551" max="15552" width="3.28515625" style="88" customWidth="1"/>
    <col min="15553" max="15553" width="1" style="88" customWidth="1"/>
    <col min="15554" max="15555" width="3.28515625" style="88" customWidth="1"/>
    <col min="15556" max="15556" width="1" style="88" customWidth="1"/>
    <col min="15557" max="15558" width="3.28515625" style="88" customWidth="1"/>
    <col min="15559" max="15559" width="1.5703125" style="88" customWidth="1"/>
    <col min="15560" max="15561" width="3.28515625" style="88" customWidth="1"/>
    <col min="15562" max="15562" width="1.5703125" style="88" customWidth="1"/>
    <col min="15563" max="15564" width="3.28515625" style="88" customWidth="1"/>
    <col min="15565" max="15565" width="1.5703125" style="88" customWidth="1"/>
    <col min="15566" max="15706" width="9.85546875" style="88"/>
    <col min="15707" max="15707" width="1.5703125" style="88" customWidth="1"/>
    <col min="15708" max="15709" width="3.28515625" style="88" customWidth="1"/>
    <col min="15710" max="15710" width="1" style="88" customWidth="1"/>
    <col min="15711" max="15712" width="3.28515625" style="88" customWidth="1"/>
    <col min="15713" max="15713" width="1" style="88" customWidth="1"/>
    <col min="15714" max="15715" width="3.28515625" style="88" customWidth="1"/>
    <col min="15716" max="15716" width="1" style="88" customWidth="1"/>
    <col min="15717" max="15718" width="3.28515625" style="88" customWidth="1"/>
    <col min="15719" max="15719" width="1" style="88" customWidth="1"/>
    <col min="15720" max="15721" width="3.28515625" style="88" customWidth="1"/>
    <col min="15722" max="15722" width="1" style="88" customWidth="1"/>
    <col min="15723" max="15724" width="3.28515625" style="88" customWidth="1"/>
    <col min="15725" max="15725" width="1" style="88" customWidth="1"/>
    <col min="15726" max="15727" width="3.28515625" style="88" customWidth="1"/>
    <col min="15728" max="15728" width="1" style="88" customWidth="1"/>
    <col min="15729" max="15730" width="3.28515625" style="88" customWidth="1"/>
    <col min="15731" max="15731" width="1" style="88" customWidth="1"/>
    <col min="15732" max="15733" width="3.28515625" style="88" customWidth="1"/>
    <col min="15734" max="15734" width="1" style="88" customWidth="1"/>
    <col min="15735" max="15736" width="3.28515625" style="88" customWidth="1"/>
    <col min="15737" max="15737" width="1" style="88" customWidth="1"/>
    <col min="15738" max="15739" width="3.28515625" style="88" customWidth="1"/>
    <col min="15740" max="15740" width="1" style="88" customWidth="1"/>
    <col min="15741" max="15742" width="3.28515625" style="88" customWidth="1"/>
    <col min="15743" max="15743" width="1" style="88" customWidth="1"/>
    <col min="15744" max="15745" width="3.28515625" style="88" customWidth="1"/>
    <col min="15746" max="15746" width="1" style="88" customWidth="1"/>
    <col min="15747" max="15748" width="3.28515625" style="88" customWidth="1"/>
    <col min="15749" max="15749" width="1" style="88" customWidth="1"/>
    <col min="15750" max="15751" width="3.28515625" style="88" customWidth="1"/>
    <col min="15752" max="15752" width="1" style="88" customWidth="1"/>
    <col min="15753" max="15754" width="3.28515625" style="88" customWidth="1"/>
    <col min="15755" max="15755" width="1" style="88" customWidth="1"/>
    <col min="15756" max="15757" width="3.28515625" style="88" customWidth="1"/>
    <col min="15758" max="15758" width="1" style="88" customWidth="1"/>
    <col min="15759" max="15760" width="3.28515625" style="88" customWidth="1"/>
    <col min="15761" max="15761" width="1" style="88" customWidth="1"/>
    <col min="15762" max="15763" width="3.28515625" style="88" customWidth="1"/>
    <col min="15764" max="15764" width="1" style="88" customWidth="1"/>
    <col min="15765" max="15766" width="3.28515625" style="88" customWidth="1"/>
    <col min="15767" max="15767" width="1" style="88" customWidth="1"/>
    <col min="15768" max="15769" width="3.28515625" style="88" customWidth="1"/>
    <col min="15770" max="15770" width="1" style="88" customWidth="1"/>
    <col min="15771" max="15772" width="3.28515625" style="88" customWidth="1"/>
    <col min="15773" max="15773" width="1" style="88" customWidth="1"/>
    <col min="15774" max="15775" width="3.28515625" style="88" customWidth="1"/>
    <col min="15776" max="15776" width="1" style="88" customWidth="1"/>
    <col min="15777" max="15778" width="3.28515625" style="88" customWidth="1"/>
    <col min="15779" max="15779" width="1" style="88" customWidth="1"/>
    <col min="15780" max="15781" width="3.28515625" style="88" customWidth="1"/>
    <col min="15782" max="15782" width="1" style="88" customWidth="1"/>
    <col min="15783" max="15784" width="3.28515625" style="88" customWidth="1"/>
    <col min="15785" max="15785" width="1" style="88" customWidth="1"/>
    <col min="15786" max="15787" width="3.28515625" style="88" customWidth="1"/>
    <col min="15788" max="15788" width="1" style="88" customWidth="1"/>
    <col min="15789" max="15790" width="3.28515625" style="88" customWidth="1"/>
    <col min="15791" max="15791" width="1" style="88" customWidth="1"/>
    <col min="15792" max="15793" width="3.28515625" style="88" customWidth="1"/>
    <col min="15794" max="15794" width="1" style="88" customWidth="1"/>
    <col min="15795" max="15796" width="3.28515625" style="88" customWidth="1"/>
    <col min="15797" max="15797" width="1" style="88" customWidth="1"/>
    <col min="15798" max="15799" width="3.28515625" style="88" customWidth="1"/>
    <col min="15800" max="15800" width="1" style="88" customWidth="1"/>
    <col min="15801" max="15802" width="3.28515625" style="88" customWidth="1"/>
    <col min="15803" max="15803" width="1" style="88" customWidth="1"/>
    <col min="15804" max="15805" width="3.28515625" style="88" customWidth="1"/>
    <col min="15806" max="15806" width="1" style="88" customWidth="1"/>
    <col min="15807" max="15808" width="3.28515625" style="88" customWidth="1"/>
    <col min="15809" max="15809" width="1" style="88" customWidth="1"/>
    <col min="15810" max="15811" width="3.28515625" style="88" customWidth="1"/>
    <col min="15812" max="15812" width="1" style="88" customWidth="1"/>
    <col min="15813" max="15814" width="3.28515625" style="88" customWidth="1"/>
    <col min="15815" max="15815" width="1.5703125" style="88" customWidth="1"/>
    <col min="15816" max="15817" width="3.28515625" style="88" customWidth="1"/>
    <col min="15818" max="15818" width="1.5703125" style="88" customWidth="1"/>
    <col min="15819" max="15820" width="3.28515625" style="88" customWidth="1"/>
    <col min="15821" max="15821" width="1.5703125" style="88" customWidth="1"/>
    <col min="15822" max="15962" width="9.85546875" style="88"/>
    <col min="15963" max="15963" width="1.5703125" style="88" customWidth="1"/>
    <col min="15964" max="15965" width="3.28515625" style="88" customWidth="1"/>
    <col min="15966" max="15966" width="1" style="88" customWidth="1"/>
    <col min="15967" max="15968" width="3.28515625" style="88" customWidth="1"/>
    <col min="15969" max="15969" width="1" style="88" customWidth="1"/>
    <col min="15970" max="15971" width="3.28515625" style="88" customWidth="1"/>
    <col min="15972" max="15972" width="1" style="88" customWidth="1"/>
    <col min="15973" max="15974" width="3.28515625" style="88" customWidth="1"/>
    <col min="15975" max="15975" width="1" style="88" customWidth="1"/>
    <col min="15976" max="15977" width="3.28515625" style="88" customWidth="1"/>
    <col min="15978" max="15978" width="1" style="88" customWidth="1"/>
    <col min="15979" max="15980" width="3.28515625" style="88" customWidth="1"/>
    <col min="15981" max="15981" width="1" style="88" customWidth="1"/>
    <col min="15982" max="15983" width="3.28515625" style="88" customWidth="1"/>
    <col min="15984" max="15984" width="1" style="88" customWidth="1"/>
    <col min="15985" max="15986" width="3.28515625" style="88" customWidth="1"/>
    <col min="15987" max="15987" width="1" style="88" customWidth="1"/>
    <col min="15988" max="15989" width="3.28515625" style="88" customWidth="1"/>
    <col min="15990" max="15990" width="1" style="88" customWidth="1"/>
    <col min="15991" max="15992" width="3.28515625" style="88" customWidth="1"/>
    <col min="15993" max="15993" width="1" style="88" customWidth="1"/>
    <col min="15994" max="15995" width="3.28515625" style="88" customWidth="1"/>
    <col min="15996" max="15996" width="1" style="88" customWidth="1"/>
    <col min="15997" max="15998" width="3.28515625" style="88" customWidth="1"/>
    <col min="15999" max="15999" width="1" style="88" customWidth="1"/>
    <col min="16000" max="16001" width="3.28515625" style="88" customWidth="1"/>
    <col min="16002" max="16002" width="1" style="88" customWidth="1"/>
    <col min="16003" max="16004" width="3.28515625" style="88" customWidth="1"/>
    <col min="16005" max="16005" width="1" style="88" customWidth="1"/>
    <col min="16006" max="16007" width="3.28515625" style="88" customWidth="1"/>
    <col min="16008" max="16008" width="1" style="88" customWidth="1"/>
    <col min="16009" max="16010" width="3.28515625" style="88" customWidth="1"/>
    <col min="16011" max="16011" width="1" style="88" customWidth="1"/>
    <col min="16012" max="16013" width="3.28515625" style="88" customWidth="1"/>
    <col min="16014" max="16014" width="1" style="88" customWidth="1"/>
    <col min="16015" max="16016" width="3.28515625" style="88" customWidth="1"/>
    <col min="16017" max="16017" width="1" style="88" customWidth="1"/>
    <col min="16018" max="16019" width="3.28515625" style="88" customWidth="1"/>
    <col min="16020" max="16020" width="1" style="88" customWidth="1"/>
    <col min="16021" max="16022" width="3.28515625" style="88" customWidth="1"/>
    <col min="16023" max="16023" width="1" style="88" customWidth="1"/>
    <col min="16024" max="16025" width="3.28515625" style="88" customWidth="1"/>
    <col min="16026" max="16026" width="1" style="88" customWidth="1"/>
    <col min="16027" max="16028" width="3.28515625" style="88" customWidth="1"/>
    <col min="16029" max="16029" width="1" style="88" customWidth="1"/>
    <col min="16030" max="16031" width="3.28515625" style="88" customWidth="1"/>
    <col min="16032" max="16032" width="1" style="88" customWidth="1"/>
    <col min="16033" max="16034" width="3.28515625" style="88" customWidth="1"/>
    <col min="16035" max="16035" width="1" style="88" customWidth="1"/>
    <col min="16036" max="16037" width="3.28515625" style="88" customWidth="1"/>
    <col min="16038" max="16038" width="1" style="88" customWidth="1"/>
    <col min="16039" max="16040" width="3.28515625" style="88" customWidth="1"/>
    <col min="16041" max="16041" width="1" style="88" customWidth="1"/>
    <col min="16042" max="16043" width="3.28515625" style="88" customWidth="1"/>
    <col min="16044" max="16044" width="1" style="88" customWidth="1"/>
    <col min="16045" max="16046" width="3.28515625" style="88" customWidth="1"/>
    <col min="16047" max="16047" width="1" style="88" customWidth="1"/>
    <col min="16048" max="16049" width="3.28515625" style="88" customWidth="1"/>
    <col min="16050" max="16050" width="1" style="88" customWidth="1"/>
    <col min="16051" max="16052" width="3.28515625" style="88" customWidth="1"/>
    <col min="16053" max="16053" width="1" style="88" customWidth="1"/>
    <col min="16054" max="16055" width="3.28515625" style="88" customWidth="1"/>
    <col min="16056" max="16056" width="1" style="88" customWidth="1"/>
    <col min="16057" max="16058" width="3.28515625" style="88" customWidth="1"/>
    <col min="16059" max="16059" width="1" style="88" customWidth="1"/>
    <col min="16060" max="16061" width="3.28515625" style="88" customWidth="1"/>
    <col min="16062" max="16062" width="1" style="88" customWidth="1"/>
    <col min="16063" max="16064" width="3.28515625" style="88" customWidth="1"/>
    <col min="16065" max="16065" width="1" style="88" customWidth="1"/>
    <col min="16066" max="16067" width="3.28515625" style="88" customWidth="1"/>
    <col min="16068" max="16068" width="1" style="88" customWidth="1"/>
    <col min="16069" max="16070" width="3.28515625" style="88" customWidth="1"/>
    <col min="16071" max="16071" width="1.5703125" style="88" customWidth="1"/>
    <col min="16072" max="16073" width="3.28515625" style="88" customWidth="1"/>
    <col min="16074" max="16074" width="1.5703125" style="88" customWidth="1"/>
    <col min="16075" max="16076" width="3.28515625" style="88" customWidth="1"/>
    <col min="16077" max="16077" width="1.5703125" style="88" customWidth="1"/>
    <col min="16078" max="16218" width="9.85546875" style="88"/>
    <col min="16219" max="16219" width="1.5703125" style="88" customWidth="1"/>
    <col min="16220" max="16221" width="3.28515625" style="88" customWidth="1"/>
    <col min="16222" max="16222" width="1" style="88" customWidth="1"/>
    <col min="16223" max="16224" width="3.28515625" style="88" customWidth="1"/>
    <col min="16225" max="16225" width="1" style="88" customWidth="1"/>
    <col min="16226" max="16227" width="3.28515625" style="88" customWidth="1"/>
    <col min="16228" max="16228" width="1" style="88" customWidth="1"/>
    <col min="16229" max="16230" width="3.28515625" style="88" customWidth="1"/>
    <col min="16231" max="16231" width="1" style="88" customWidth="1"/>
    <col min="16232" max="16233" width="3.28515625" style="88" customWidth="1"/>
    <col min="16234" max="16234" width="1" style="88" customWidth="1"/>
    <col min="16235" max="16236" width="3.28515625" style="88" customWidth="1"/>
    <col min="16237" max="16237" width="1" style="88" customWidth="1"/>
    <col min="16238" max="16239" width="3.28515625" style="88" customWidth="1"/>
    <col min="16240" max="16240" width="1" style="88" customWidth="1"/>
    <col min="16241" max="16242" width="3.28515625" style="88" customWidth="1"/>
    <col min="16243" max="16243" width="1" style="88" customWidth="1"/>
    <col min="16244" max="16245" width="3.28515625" style="88" customWidth="1"/>
    <col min="16246" max="16246" width="1" style="88" customWidth="1"/>
    <col min="16247" max="16248" width="3.28515625" style="88" customWidth="1"/>
    <col min="16249" max="16249" width="1" style="88" customWidth="1"/>
    <col min="16250" max="16251" width="3.28515625" style="88" customWidth="1"/>
    <col min="16252" max="16252" width="1" style="88" customWidth="1"/>
    <col min="16253" max="16254" width="3.28515625" style="88" customWidth="1"/>
    <col min="16255" max="16255" width="1" style="88" customWidth="1"/>
    <col min="16256" max="16257" width="3.28515625" style="88" customWidth="1"/>
    <col min="16258" max="16258" width="1" style="88" customWidth="1"/>
    <col min="16259" max="16260" width="3.28515625" style="88" customWidth="1"/>
    <col min="16261" max="16261" width="1" style="88" customWidth="1"/>
    <col min="16262" max="16263" width="3.28515625" style="88" customWidth="1"/>
    <col min="16264" max="16264" width="1" style="88" customWidth="1"/>
    <col min="16265" max="16266" width="3.28515625" style="88" customWidth="1"/>
    <col min="16267" max="16267" width="1" style="88" customWidth="1"/>
    <col min="16268" max="16269" width="3.28515625" style="88" customWidth="1"/>
    <col min="16270" max="16270" width="1" style="88" customWidth="1"/>
    <col min="16271" max="16272" width="3.28515625" style="88" customWidth="1"/>
    <col min="16273" max="16273" width="1" style="88" customWidth="1"/>
    <col min="16274" max="16275" width="3.28515625" style="88" customWidth="1"/>
    <col min="16276" max="16276" width="1" style="88" customWidth="1"/>
    <col min="16277" max="16278" width="3.28515625" style="88" customWidth="1"/>
    <col min="16279" max="16279" width="1" style="88" customWidth="1"/>
    <col min="16280" max="16281" width="3.28515625" style="88" customWidth="1"/>
    <col min="16282" max="16282" width="1" style="88" customWidth="1"/>
    <col min="16283" max="16284" width="3.28515625" style="88" customWidth="1"/>
    <col min="16285" max="16285" width="1" style="88" customWidth="1"/>
    <col min="16286" max="16287" width="3.28515625" style="88" customWidth="1"/>
    <col min="16288" max="16288" width="1" style="88" customWidth="1"/>
    <col min="16289" max="16290" width="3.28515625" style="88" customWidth="1"/>
    <col min="16291" max="16291" width="1" style="88" customWidth="1"/>
    <col min="16292" max="16293" width="3.28515625" style="88" customWidth="1"/>
    <col min="16294" max="16294" width="1" style="88" customWidth="1"/>
    <col min="16295" max="16296" width="3.28515625" style="88" customWidth="1"/>
    <col min="16297" max="16297" width="1" style="88" customWidth="1"/>
    <col min="16298" max="16299" width="3.28515625" style="88" customWidth="1"/>
    <col min="16300" max="16300" width="1" style="88" customWidth="1"/>
    <col min="16301" max="16302" width="3.28515625" style="88" customWidth="1"/>
    <col min="16303" max="16303" width="1" style="88" customWidth="1"/>
    <col min="16304" max="16305" width="3.28515625" style="88" customWidth="1"/>
    <col min="16306" max="16306" width="1" style="88" customWidth="1"/>
    <col min="16307" max="16308" width="3.28515625" style="88" customWidth="1"/>
    <col min="16309" max="16309" width="1" style="88" customWidth="1"/>
    <col min="16310" max="16311" width="3.28515625" style="88" customWidth="1"/>
    <col min="16312" max="16312" width="1" style="88" customWidth="1"/>
    <col min="16313" max="16314" width="3.28515625" style="88" customWidth="1"/>
    <col min="16315" max="16315" width="1" style="88" customWidth="1"/>
    <col min="16316" max="16317" width="3.28515625" style="88" customWidth="1"/>
    <col min="16318" max="16318" width="1" style="88" customWidth="1"/>
    <col min="16319" max="16320" width="3.28515625" style="88" customWidth="1"/>
    <col min="16321" max="16321" width="1" style="88" customWidth="1"/>
    <col min="16322" max="16323" width="3.28515625" style="88" customWidth="1"/>
    <col min="16324" max="16324" width="1" style="88" customWidth="1"/>
    <col min="16325" max="16326" width="3.28515625" style="88" customWidth="1"/>
    <col min="16327" max="16327" width="1.5703125" style="88" customWidth="1"/>
    <col min="16328" max="16329" width="3.28515625" style="88" customWidth="1"/>
    <col min="16330" max="16330" width="1.5703125" style="88" customWidth="1"/>
    <col min="16331" max="16332" width="3.28515625" style="88" customWidth="1"/>
    <col min="16333" max="16333" width="1.5703125" style="88" customWidth="1"/>
    <col min="16334" max="16384" width="9.85546875" style="88"/>
  </cols>
  <sheetData>
    <row r="1" spans="2:195" ht="6" customHeight="1" x14ac:dyDescent="0.2"/>
    <row r="2" spans="2:195" ht="13.5" customHeight="1" x14ac:dyDescent="0.2">
      <c r="O2" s="566" t="s">
        <v>1490</v>
      </c>
      <c r="P2" s="566"/>
      <c r="Q2" s="566"/>
      <c r="R2" s="566"/>
      <c r="S2" s="566"/>
      <c r="T2" s="566"/>
      <c r="U2" s="566"/>
      <c r="V2" s="566"/>
      <c r="W2" s="566"/>
      <c r="X2" s="566"/>
      <c r="Y2" s="566"/>
      <c r="Z2" s="566"/>
      <c r="AA2" s="566"/>
      <c r="AB2" s="566"/>
      <c r="AC2" s="566"/>
      <c r="AD2" s="566"/>
      <c r="AE2" s="566"/>
      <c r="AF2" s="566"/>
      <c r="AG2" s="566"/>
      <c r="AH2" s="566"/>
      <c r="AI2" s="566"/>
      <c r="AJ2" s="566"/>
      <c r="AK2" s="566"/>
      <c r="AL2" s="566"/>
      <c r="AM2" s="566"/>
      <c r="AN2" s="566"/>
      <c r="AO2" s="566"/>
      <c r="AP2" s="566"/>
      <c r="AQ2" s="566"/>
      <c r="AR2" s="566"/>
      <c r="AS2" s="566"/>
      <c r="AT2" s="566"/>
      <c r="AU2" s="566"/>
      <c r="AV2" s="566"/>
    </row>
    <row r="3" spans="2:195" ht="20.100000000000001" customHeight="1" x14ac:dyDescent="0.2">
      <c r="M3" s="89"/>
      <c r="O3" s="622" t="s">
        <v>1169</v>
      </c>
      <c r="P3" s="622"/>
      <c r="Q3" s="622"/>
      <c r="R3" s="622"/>
      <c r="S3" s="622"/>
      <c r="T3" s="622"/>
      <c r="U3" s="622"/>
      <c r="V3" s="622"/>
      <c r="W3" s="622"/>
      <c r="X3" s="622"/>
      <c r="Y3" s="622"/>
      <c r="Z3" s="622"/>
      <c r="AA3" s="622"/>
      <c r="AB3" s="622"/>
      <c r="AC3" s="622"/>
      <c r="AD3" s="622"/>
      <c r="AE3" s="622"/>
      <c r="AF3" s="622"/>
      <c r="AG3" s="622"/>
      <c r="AH3" s="622"/>
      <c r="AI3" s="622"/>
      <c r="AJ3" s="622"/>
      <c r="AK3" s="622"/>
      <c r="AL3" s="622"/>
      <c r="AM3" s="622"/>
      <c r="AN3" s="622"/>
      <c r="AO3" s="622"/>
      <c r="AP3" s="622"/>
      <c r="AQ3" s="622"/>
      <c r="AR3" s="622"/>
      <c r="AS3" s="622"/>
      <c r="AT3" s="622"/>
      <c r="AU3" s="89"/>
      <c r="AV3" s="89"/>
      <c r="AW3" s="90"/>
      <c r="AX3" s="90"/>
      <c r="AY3" s="90"/>
      <c r="AZ3" s="89"/>
      <c r="BA3" s="89"/>
      <c r="BB3" s="89"/>
      <c r="BC3" s="89"/>
      <c r="BD3" s="89"/>
      <c r="BE3" s="89"/>
      <c r="BF3" s="89"/>
      <c r="BG3" s="89"/>
      <c r="BH3" s="89"/>
      <c r="BI3" s="90"/>
      <c r="BJ3" s="90"/>
      <c r="BK3" s="90"/>
      <c r="BL3" s="89"/>
      <c r="BM3" s="89"/>
      <c r="BN3" s="89"/>
      <c r="BO3" s="89"/>
      <c r="BP3" s="89"/>
      <c r="BQ3" s="89"/>
      <c r="BR3" s="90"/>
      <c r="BS3" s="90"/>
      <c r="BT3" s="90"/>
      <c r="BU3" s="90"/>
      <c r="BV3" s="91"/>
      <c r="BW3" s="91"/>
      <c r="BX3" s="90"/>
      <c r="BY3" s="91"/>
      <c r="BZ3" s="91"/>
      <c r="CA3" s="91"/>
      <c r="CB3" s="91"/>
      <c r="CC3" s="91"/>
      <c r="CD3" s="91"/>
      <c r="CE3" s="91"/>
      <c r="CF3" s="91"/>
      <c r="CG3" s="91"/>
      <c r="CH3" s="91"/>
      <c r="CI3" s="91"/>
      <c r="CJ3" s="91"/>
      <c r="CK3" s="91"/>
      <c r="CL3" s="91"/>
      <c r="CM3" s="91"/>
      <c r="CN3" s="91"/>
      <c r="CO3" s="91"/>
      <c r="CP3" s="91"/>
      <c r="CQ3" s="91"/>
      <c r="CR3" s="91"/>
      <c r="CS3" s="91"/>
      <c r="CT3" s="91"/>
      <c r="CU3" s="91"/>
      <c r="CV3" s="91"/>
      <c r="CW3" s="91"/>
      <c r="EO3" s="91"/>
      <c r="EP3" s="91"/>
      <c r="EQ3" s="91"/>
      <c r="ER3" s="91"/>
      <c r="ES3" s="91"/>
      <c r="ET3" s="91"/>
      <c r="EX3" s="91"/>
      <c r="EY3" s="91"/>
      <c r="EZ3" s="91"/>
      <c r="FD3" s="91"/>
      <c r="FE3" s="91"/>
      <c r="FF3" s="91"/>
      <c r="FG3" s="91"/>
      <c r="FH3" s="91"/>
      <c r="FI3" s="91"/>
      <c r="FP3" s="91"/>
      <c r="FQ3" s="91"/>
      <c r="FR3" s="91"/>
      <c r="FS3" s="91"/>
      <c r="FT3" s="91"/>
      <c r="FU3" s="91"/>
      <c r="FV3" s="91"/>
      <c r="FW3" s="91"/>
      <c r="FX3" s="91"/>
      <c r="FY3" s="91"/>
      <c r="FZ3" s="91"/>
      <c r="GA3" s="91"/>
      <c r="GB3" s="91"/>
      <c r="GC3" s="91"/>
      <c r="GD3" s="91"/>
      <c r="GH3" s="89"/>
      <c r="GI3" s="89"/>
      <c r="GJ3" s="89"/>
    </row>
    <row r="5" spans="2:195" ht="6.95" customHeight="1" thickBot="1" x14ac:dyDescent="0.25"/>
    <row r="6" spans="2:195" ht="12.75" thickBot="1" x14ac:dyDescent="0.25">
      <c r="B6" s="613" t="s">
        <v>60</v>
      </c>
      <c r="C6" s="614"/>
      <c r="E6" s="613" t="s">
        <v>83</v>
      </c>
      <c r="F6" s="614"/>
      <c r="W6" s="91"/>
      <c r="X6" s="91"/>
      <c r="BS6" s="91"/>
      <c r="BT6" s="91"/>
      <c r="CH6" s="91"/>
      <c r="CI6" s="91"/>
      <c r="CK6" s="91"/>
      <c r="CL6" s="91"/>
      <c r="CN6" s="91"/>
      <c r="CO6" s="91"/>
      <c r="CQ6" s="91"/>
      <c r="CR6" s="91"/>
      <c r="CT6" s="91"/>
      <c r="CU6" s="91"/>
      <c r="CW6" s="91"/>
      <c r="CX6" s="91"/>
      <c r="EP6" s="91"/>
      <c r="EQ6" s="91"/>
      <c r="ES6" s="91"/>
      <c r="ET6" s="91"/>
      <c r="EY6" s="91"/>
      <c r="EZ6" s="91"/>
      <c r="FE6" s="91"/>
      <c r="FF6" s="91"/>
      <c r="FH6" s="91"/>
      <c r="FI6" s="91"/>
      <c r="FQ6" s="91"/>
      <c r="FR6" s="91"/>
      <c r="FT6" s="91"/>
      <c r="FU6" s="91"/>
      <c r="FW6" s="91"/>
      <c r="FX6" s="91"/>
      <c r="FZ6" s="91"/>
      <c r="GA6" s="91"/>
      <c r="GC6" s="91"/>
      <c r="GD6" s="91"/>
      <c r="GL6" s="613" t="s">
        <v>222</v>
      </c>
      <c r="GM6" s="614"/>
    </row>
    <row r="7" spans="2:195" ht="12.75" customHeight="1" thickTop="1" thickBot="1" x14ac:dyDescent="0.25">
      <c r="B7" s="92" t="s">
        <v>414</v>
      </c>
      <c r="C7" s="93">
        <v>1</v>
      </c>
      <c r="E7" s="92" t="s">
        <v>414</v>
      </c>
      <c r="F7" s="93">
        <v>1</v>
      </c>
      <c r="W7" s="616" t="s">
        <v>229</v>
      </c>
      <c r="X7" s="617"/>
      <c r="Z7" s="611" t="s">
        <v>230</v>
      </c>
      <c r="AA7" s="612"/>
      <c r="AI7" s="616" t="s">
        <v>233</v>
      </c>
      <c r="AJ7" s="617"/>
      <c r="AO7" s="616" t="s">
        <v>236</v>
      </c>
      <c r="AP7" s="617"/>
      <c r="AX7" s="616" t="s">
        <v>238</v>
      </c>
      <c r="AY7" s="617"/>
      <c r="BJ7" s="611" t="s">
        <v>241</v>
      </c>
      <c r="BK7" s="612"/>
      <c r="BS7" s="94"/>
      <c r="BT7" s="94"/>
      <c r="CH7" s="94"/>
      <c r="CI7" s="94"/>
      <c r="CK7" s="94"/>
      <c r="CL7" s="94"/>
      <c r="CN7" s="94"/>
      <c r="CO7" s="94"/>
      <c r="CQ7" s="94"/>
      <c r="CR7" s="94"/>
      <c r="CT7" s="94"/>
      <c r="CU7" s="94"/>
      <c r="CW7" s="94"/>
      <c r="CX7" s="94"/>
      <c r="EP7" s="94"/>
      <c r="EQ7" s="94"/>
      <c r="ES7" s="94"/>
      <c r="ET7" s="94"/>
      <c r="EY7" s="94"/>
      <c r="EZ7" s="94"/>
      <c r="FE7" s="94"/>
      <c r="FF7" s="94"/>
      <c r="FH7" s="94"/>
      <c r="FI7" s="94"/>
      <c r="FQ7" s="94"/>
      <c r="FR7" s="94"/>
      <c r="FT7" s="94"/>
      <c r="FU7" s="94"/>
      <c r="FW7" s="94"/>
      <c r="FX7" s="94"/>
      <c r="FZ7" s="94"/>
      <c r="GA7" s="94"/>
      <c r="GC7" s="94"/>
      <c r="GD7" s="94"/>
      <c r="GL7" s="92" t="s">
        <v>414</v>
      </c>
      <c r="GM7" s="93">
        <v>1</v>
      </c>
    </row>
    <row r="8" spans="2:195" s="95" customFormat="1" ht="12.75" thickBot="1" x14ac:dyDescent="0.25">
      <c r="B8" s="96">
        <v>1</v>
      </c>
      <c r="E8" s="96">
        <v>2</v>
      </c>
      <c r="W8" s="97" t="s">
        <v>415</v>
      </c>
      <c r="X8" s="98">
        <v>10</v>
      </c>
      <c r="Z8" s="99" t="s">
        <v>414</v>
      </c>
      <c r="AA8" s="100">
        <v>7</v>
      </c>
      <c r="AI8" s="97" t="s">
        <v>415</v>
      </c>
      <c r="AJ8" s="98">
        <v>10</v>
      </c>
      <c r="AO8" s="97" t="s">
        <v>415</v>
      </c>
      <c r="AP8" s="98">
        <v>10</v>
      </c>
      <c r="AX8" s="97" t="s">
        <v>415</v>
      </c>
      <c r="AY8" s="98">
        <v>10</v>
      </c>
      <c r="BJ8" s="99" t="s">
        <v>414</v>
      </c>
      <c r="BK8" s="100" t="s">
        <v>261</v>
      </c>
      <c r="BS8" s="96"/>
      <c r="CH8" s="96"/>
      <c r="CK8" s="96"/>
      <c r="CN8" s="96"/>
      <c r="CQ8" s="96"/>
      <c r="CT8" s="96"/>
      <c r="CW8" s="96"/>
      <c r="EP8" s="96"/>
      <c r="ES8" s="96"/>
      <c r="EY8" s="96"/>
      <c r="FE8" s="96"/>
      <c r="FH8" s="96"/>
      <c r="FQ8" s="96"/>
      <c r="FT8" s="96"/>
      <c r="FW8" s="96"/>
      <c r="FZ8" s="96"/>
      <c r="GC8" s="96"/>
      <c r="GL8" s="96">
        <v>90</v>
      </c>
    </row>
    <row r="9" spans="2:195" ht="5.0999999999999996" customHeight="1" thickTop="1" thickBot="1" x14ac:dyDescent="0.25">
      <c r="K9" s="610"/>
      <c r="L9" s="610"/>
      <c r="N9" s="610"/>
      <c r="O9" s="610"/>
      <c r="Q9" s="610"/>
      <c r="R9" s="610"/>
      <c r="T9" s="610"/>
      <c r="U9" s="610"/>
      <c r="CT9" s="610"/>
      <c r="CU9" s="610"/>
    </row>
    <row r="10" spans="2:195" ht="12.75" customHeight="1" x14ac:dyDescent="0.2">
      <c r="H10" s="613" t="s">
        <v>214</v>
      </c>
      <c r="I10" s="614"/>
      <c r="K10" s="608" t="s">
        <v>228</v>
      </c>
      <c r="L10" s="609"/>
      <c r="N10" s="613" t="s">
        <v>219</v>
      </c>
      <c r="O10" s="614"/>
      <c r="Q10" s="608" t="s">
        <v>153</v>
      </c>
      <c r="R10" s="609"/>
      <c r="T10" s="608" t="s">
        <v>894</v>
      </c>
      <c r="U10" s="609"/>
      <c r="W10" s="608" t="s">
        <v>216</v>
      </c>
      <c r="X10" s="609"/>
      <c r="Z10" s="613" t="s">
        <v>221</v>
      </c>
      <c r="AA10" s="614"/>
      <c r="AI10" s="608" t="s">
        <v>243</v>
      </c>
      <c r="AJ10" s="609"/>
      <c r="AO10" s="608" t="s">
        <v>240</v>
      </c>
      <c r="AP10" s="609"/>
      <c r="AX10" s="608" t="s">
        <v>250</v>
      </c>
      <c r="AY10" s="609"/>
      <c r="BJ10" s="613" t="s">
        <v>272</v>
      </c>
      <c r="BK10" s="614"/>
      <c r="CT10" s="94"/>
      <c r="CU10" s="94"/>
      <c r="GI10" s="613" t="s">
        <v>276</v>
      </c>
      <c r="GJ10" s="614"/>
    </row>
    <row r="11" spans="2:195" ht="12.75" customHeight="1" thickBot="1" x14ac:dyDescent="0.25">
      <c r="H11" s="92" t="s">
        <v>414</v>
      </c>
      <c r="I11" s="93">
        <v>1</v>
      </c>
      <c r="K11" s="101" t="s">
        <v>415</v>
      </c>
      <c r="L11" s="102">
        <v>5</v>
      </c>
      <c r="N11" s="103" t="s">
        <v>415</v>
      </c>
      <c r="O11" s="93">
        <v>3</v>
      </c>
      <c r="Q11" s="101" t="s">
        <v>415</v>
      </c>
      <c r="R11" s="102">
        <v>5</v>
      </c>
      <c r="T11" s="101" t="s">
        <v>415</v>
      </c>
      <c r="U11" s="102">
        <v>9</v>
      </c>
      <c r="W11" s="101" t="s">
        <v>414</v>
      </c>
      <c r="X11" s="102">
        <v>1</v>
      </c>
      <c r="Z11" s="92" t="s">
        <v>414</v>
      </c>
      <c r="AA11" s="93">
        <v>1</v>
      </c>
      <c r="AI11" s="101" t="s">
        <v>414</v>
      </c>
      <c r="AJ11" s="102">
        <v>1</v>
      </c>
      <c r="AO11" s="101" t="s">
        <v>414</v>
      </c>
      <c r="AP11" s="102">
        <v>1</v>
      </c>
      <c r="AX11" s="101" t="s">
        <v>414</v>
      </c>
      <c r="AY11" s="102">
        <v>1</v>
      </c>
      <c r="BJ11" s="92" t="s">
        <v>414</v>
      </c>
      <c r="BK11" s="93">
        <v>1</v>
      </c>
      <c r="GI11" s="92" t="s">
        <v>414</v>
      </c>
      <c r="GJ11" s="93">
        <v>2</v>
      </c>
    </row>
    <row r="12" spans="2:195" s="95" customFormat="1" ht="12.75" customHeight="1" x14ac:dyDescent="0.2">
      <c r="H12" s="96">
        <v>3</v>
      </c>
      <c r="K12" s="96">
        <v>4</v>
      </c>
      <c r="N12" s="96">
        <v>5</v>
      </c>
      <c r="Q12" s="96">
        <v>6</v>
      </c>
      <c r="T12" s="96">
        <v>7</v>
      </c>
      <c r="W12" s="96">
        <v>8</v>
      </c>
      <c r="Z12" s="96">
        <v>10</v>
      </c>
      <c r="AI12" s="96">
        <v>16</v>
      </c>
      <c r="AO12" s="96">
        <v>19</v>
      </c>
      <c r="AX12" s="96">
        <v>24</v>
      </c>
      <c r="BJ12" s="96">
        <v>30</v>
      </c>
      <c r="GI12" s="96">
        <v>89</v>
      </c>
    </row>
    <row r="13" spans="2:195" ht="6.95" customHeight="1" thickBot="1" x14ac:dyDescent="0.25">
      <c r="H13" s="104"/>
      <c r="K13" s="105"/>
      <c r="N13" s="105"/>
      <c r="Q13" s="105"/>
      <c r="T13" s="105"/>
      <c r="W13" s="104"/>
      <c r="Z13" s="104"/>
      <c r="AI13" s="104"/>
      <c r="AO13" s="104"/>
      <c r="AX13" s="104"/>
      <c r="BJ13" s="104"/>
      <c r="GI13" s="104"/>
    </row>
    <row r="14" spans="2:195" ht="12.75" customHeight="1" thickTop="1" x14ac:dyDescent="0.2">
      <c r="K14" s="94"/>
      <c r="L14" s="94"/>
      <c r="N14" s="94"/>
      <c r="O14" s="94"/>
      <c r="Q14" s="94"/>
      <c r="R14" s="94"/>
      <c r="T14" s="94"/>
      <c r="U14" s="94"/>
      <c r="Z14" s="618"/>
      <c r="AA14" s="618"/>
      <c r="AC14" s="611" t="s">
        <v>231</v>
      </c>
      <c r="AD14" s="612"/>
      <c r="AF14" s="611" t="s">
        <v>232</v>
      </c>
      <c r="AG14" s="612"/>
      <c r="AL14" s="610"/>
      <c r="AM14" s="610"/>
      <c r="AO14" s="618"/>
      <c r="AP14" s="618"/>
      <c r="AR14" s="618"/>
      <c r="AS14" s="618"/>
      <c r="AU14" s="616" t="s">
        <v>237</v>
      </c>
      <c r="AV14" s="617"/>
      <c r="BA14" s="610"/>
      <c r="BB14" s="610"/>
      <c r="BD14" s="610"/>
      <c r="BE14" s="610"/>
      <c r="BG14" s="616" t="s">
        <v>239</v>
      </c>
      <c r="BH14" s="617"/>
      <c r="BJ14" s="610"/>
      <c r="BK14" s="610"/>
      <c r="BM14" s="618"/>
      <c r="BN14" s="618"/>
      <c r="BP14" s="616" t="s">
        <v>242</v>
      </c>
      <c r="BQ14" s="617"/>
      <c r="CT14" s="611" t="s">
        <v>253</v>
      </c>
      <c r="CU14" s="612"/>
    </row>
    <row r="15" spans="2:195" ht="12.75" customHeight="1" thickBot="1" x14ac:dyDescent="0.25">
      <c r="K15" s="104"/>
      <c r="N15" s="104"/>
      <c r="Q15" s="104"/>
      <c r="T15" s="104"/>
      <c r="W15" s="104"/>
      <c r="Z15" s="106"/>
      <c r="AA15" s="106"/>
      <c r="AC15" s="107" t="s">
        <v>415</v>
      </c>
      <c r="AD15" s="100">
        <v>1</v>
      </c>
      <c r="AF15" s="107" t="s">
        <v>415</v>
      </c>
      <c r="AG15" s="100">
        <v>1</v>
      </c>
      <c r="AL15" s="94"/>
      <c r="AM15" s="94"/>
      <c r="AO15" s="106"/>
      <c r="AP15" s="106"/>
      <c r="AR15" s="106"/>
      <c r="AS15" s="106"/>
      <c r="AU15" s="97" t="s">
        <v>415</v>
      </c>
      <c r="AV15" s="98">
        <v>10</v>
      </c>
      <c r="BA15" s="94"/>
      <c r="BB15" s="94"/>
      <c r="BD15" s="94"/>
      <c r="BE15" s="94"/>
      <c r="BG15" s="97" t="s">
        <v>415</v>
      </c>
      <c r="BH15" s="98">
        <v>10</v>
      </c>
      <c r="BJ15" s="94"/>
      <c r="BK15" s="94"/>
      <c r="BM15" s="106"/>
      <c r="BN15" s="106"/>
      <c r="BP15" s="97" t="s">
        <v>415</v>
      </c>
      <c r="BQ15" s="98" t="s">
        <v>261</v>
      </c>
      <c r="CT15" s="99" t="s">
        <v>414</v>
      </c>
      <c r="CU15" s="100" t="s">
        <v>261</v>
      </c>
    </row>
    <row r="16" spans="2:195" ht="5.0999999999999996" customHeight="1" thickTop="1" thickBot="1" x14ac:dyDescent="0.25"/>
    <row r="17" spans="2:189" ht="12.75" customHeight="1" x14ac:dyDescent="0.2">
      <c r="K17" s="91"/>
      <c r="L17" s="91"/>
      <c r="N17" s="91"/>
      <c r="O17" s="91"/>
      <c r="Q17" s="91"/>
      <c r="R17" s="91"/>
      <c r="T17" s="91"/>
      <c r="U17" s="91"/>
      <c r="W17" s="608" t="s">
        <v>214</v>
      </c>
      <c r="X17" s="609"/>
      <c r="Z17" s="608" t="s">
        <v>148</v>
      </c>
      <c r="AA17" s="609"/>
      <c r="AC17" s="613" t="s">
        <v>216</v>
      </c>
      <c r="AD17" s="614"/>
      <c r="AF17" s="613" t="s">
        <v>234</v>
      </c>
      <c r="AG17" s="614"/>
      <c r="AI17" s="608" t="s">
        <v>148</v>
      </c>
      <c r="AJ17" s="609"/>
      <c r="AL17" s="608" t="s">
        <v>215</v>
      </c>
      <c r="AM17" s="609"/>
      <c r="AO17" s="608" t="s">
        <v>150</v>
      </c>
      <c r="AP17" s="609"/>
      <c r="AR17" s="608" t="s">
        <v>895</v>
      </c>
      <c r="AS17" s="609"/>
      <c r="AU17" s="608" t="s">
        <v>148</v>
      </c>
      <c r="AV17" s="609"/>
      <c r="AX17" s="608" t="s">
        <v>219</v>
      </c>
      <c r="AY17" s="609"/>
      <c r="BA17" s="608" t="s">
        <v>277</v>
      </c>
      <c r="BB17" s="609"/>
      <c r="BD17" s="608" t="s">
        <v>299</v>
      </c>
      <c r="BE17" s="609"/>
      <c r="BG17" s="608" t="s">
        <v>278</v>
      </c>
      <c r="BH17" s="609"/>
      <c r="BJ17" s="608" t="s">
        <v>215</v>
      </c>
      <c r="BK17" s="609"/>
      <c r="BM17" s="608" t="s">
        <v>263</v>
      </c>
      <c r="BN17" s="609"/>
      <c r="BP17" s="608" t="s">
        <v>245</v>
      </c>
      <c r="BQ17" s="609"/>
      <c r="CT17" s="613" t="s">
        <v>217</v>
      </c>
      <c r="CU17" s="614"/>
    </row>
    <row r="18" spans="2:189" ht="12.75" customHeight="1" thickBot="1" x14ac:dyDescent="0.25">
      <c r="K18" s="94"/>
      <c r="L18" s="94"/>
      <c r="N18" s="94"/>
      <c r="O18" s="94"/>
      <c r="Q18" s="94"/>
      <c r="R18" s="94"/>
      <c r="T18" s="94"/>
      <c r="U18" s="94"/>
      <c r="W18" s="101" t="s">
        <v>415</v>
      </c>
      <c r="X18" s="102">
        <v>1</v>
      </c>
      <c r="Z18" s="101" t="s">
        <v>415</v>
      </c>
      <c r="AA18" s="102">
        <v>10</v>
      </c>
      <c r="AC18" s="92" t="s">
        <v>414</v>
      </c>
      <c r="AD18" s="93">
        <v>1</v>
      </c>
      <c r="AF18" s="92" t="s">
        <v>414</v>
      </c>
      <c r="AG18" s="93">
        <v>1</v>
      </c>
      <c r="AI18" s="101" t="s">
        <v>415</v>
      </c>
      <c r="AJ18" s="102">
        <v>5</v>
      </c>
      <c r="AL18" s="101" t="s">
        <v>415</v>
      </c>
      <c r="AM18" s="102">
        <v>5</v>
      </c>
      <c r="AO18" s="101" t="s">
        <v>415</v>
      </c>
      <c r="AP18" s="102">
        <v>6</v>
      </c>
      <c r="AR18" s="101" t="s">
        <v>415</v>
      </c>
      <c r="AS18" s="102">
        <v>1</v>
      </c>
      <c r="AU18" s="101" t="s">
        <v>414</v>
      </c>
      <c r="AV18" s="102">
        <v>1</v>
      </c>
      <c r="AX18" s="101" t="s">
        <v>415</v>
      </c>
      <c r="AY18" s="102">
        <v>5</v>
      </c>
      <c r="BA18" s="101" t="s">
        <v>415</v>
      </c>
      <c r="BB18" s="102">
        <v>25</v>
      </c>
      <c r="BD18" s="101" t="s">
        <v>415</v>
      </c>
      <c r="BE18" s="102">
        <v>5</v>
      </c>
      <c r="BG18" s="101" t="s">
        <v>414</v>
      </c>
      <c r="BH18" s="102">
        <v>1</v>
      </c>
      <c r="BJ18" s="101" t="s">
        <v>415</v>
      </c>
      <c r="BK18" s="102">
        <v>5</v>
      </c>
      <c r="BM18" s="101" t="s">
        <v>415</v>
      </c>
      <c r="BN18" s="102">
        <v>9</v>
      </c>
      <c r="BP18" s="101" t="s">
        <v>414</v>
      </c>
      <c r="BQ18" s="102">
        <v>1</v>
      </c>
      <c r="CT18" s="92" t="s">
        <v>414</v>
      </c>
      <c r="CU18" s="93">
        <v>1</v>
      </c>
    </row>
    <row r="19" spans="2:189" s="95" customFormat="1" ht="12.75" customHeight="1" x14ac:dyDescent="0.2">
      <c r="W19" s="96">
        <v>9</v>
      </c>
      <c r="Z19" s="96">
        <v>11</v>
      </c>
      <c r="AC19" s="96">
        <v>12</v>
      </c>
      <c r="AF19" s="96">
        <v>14</v>
      </c>
      <c r="AI19" s="96">
        <v>17</v>
      </c>
      <c r="AL19" s="96">
        <v>18</v>
      </c>
      <c r="AO19" s="96">
        <v>20</v>
      </c>
      <c r="AR19" s="96">
        <v>21</v>
      </c>
      <c r="AU19" s="96">
        <v>22</v>
      </c>
      <c r="AX19" s="96">
        <v>25</v>
      </c>
      <c r="BA19" s="96">
        <v>26</v>
      </c>
      <c r="BD19" s="96">
        <v>27</v>
      </c>
      <c r="BG19" s="96">
        <v>28</v>
      </c>
      <c r="BJ19" s="96">
        <v>31</v>
      </c>
      <c r="BM19" s="96">
        <v>32</v>
      </c>
      <c r="BP19" s="96">
        <v>33</v>
      </c>
      <c r="CT19" s="96">
        <v>49</v>
      </c>
      <c r="EM19" s="615"/>
      <c r="EN19" s="615"/>
      <c r="EV19" s="615"/>
      <c r="EW19" s="615"/>
    </row>
    <row r="20" spans="2:189" ht="6.95" customHeight="1" thickBot="1" x14ac:dyDescent="0.25">
      <c r="W20" s="104"/>
      <c r="Z20" s="104"/>
      <c r="AC20" s="104"/>
      <c r="AF20" s="104"/>
      <c r="AI20" s="104"/>
      <c r="AL20" s="104"/>
      <c r="AO20" s="104"/>
      <c r="AR20" s="104"/>
      <c r="AU20" s="104"/>
      <c r="AX20" s="104"/>
      <c r="BA20" s="104"/>
      <c r="BD20" s="104"/>
      <c r="BG20" s="104"/>
      <c r="BJ20" s="104"/>
      <c r="BM20" s="104"/>
      <c r="BP20" s="104"/>
      <c r="CT20" s="104"/>
      <c r="EM20" s="91"/>
      <c r="EN20" s="91"/>
      <c r="EV20" s="91"/>
      <c r="EW20" s="91"/>
    </row>
    <row r="21" spans="2:189" ht="12.75" customHeight="1" thickTop="1" x14ac:dyDescent="0.2">
      <c r="K21" s="91"/>
      <c r="L21" s="91"/>
      <c r="N21" s="91"/>
      <c r="O21" s="91"/>
      <c r="Q21" s="91"/>
      <c r="R21" s="91"/>
      <c r="T21" s="91"/>
      <c r="U21" s="91"/>
      <c r="BV21" s="616" t="s">
        <v>244</v>
      </c>
      <c r="BW21" s="617"/>
      <c r="BY21" s="616" t="s">
        <v>246</v>
      </c>
      <c r="BZ21" s="617"/>
      <c r="EM21" s="611" t="s">
        <v>254</v>
      </c>
      <c r="EN21" s="612"/>
      <c r="EV21" s="616" t="s">
        <v>255</v>
      </c>
      <c r="EW21" s="617"/>
      <c r="FB21" s="616" t="s">
        <v>256</v>
      </c>
      <c r="FC21" s="617"/>
      <c r="FK21" s="616" t="s">
        <v>257</v>
      </c>
      <c r="FL21" s="617"/>
      <c r="FN21" s="616" t="s">
        <v>258</v>
      </c>
      <c r="FO21" s="617"/>
      <c r="GF21" s="616" t="s">
        <v>899</v>
      </c>
      <c r="GG21" s="617"/>
    </row>
    <row r="22" spans="2:189" ht="12.75" customHeight="1" thickBot="1" x14ac:dyDescent="0.3">
      <c r="B22" s="208" t="s">
        <v>416</v>
      </c>
      <c r="Q22" s="94"/>
      <c r="R22" s="94"/>
      <c r="T22" s="94"/>
      <c r="U22" s="94"/>
      <c r="AX22" s="610"/>
      <c r="AY22" s="610"/>
      <c r="BV22" s="97" t="s">
        <v>415</v>
      </c>
      <c r="BW22" s="98">
        <v>10</v>
      </c>
      <c r="BY22" s="97" t="s">
        <v>415</v>
      </c>
      <c r="BZ22" s="98">
        <v>999</v>
      </c>
      <c r="EM22" s="99" t="s">
        <v>414</v>
      </c>
      <c r="EN22" s="100">
        <v>5</v>
      </c>
      <c r="EV22" s="97" t="s">
        <v>415</v>
      </c>
      <c r="EW22" s="98" t="s">
        <v>261</v>
      </c>
      <c r="FB22" s="97" t="s">
        <v>415</v>
      </c>
      <c r="FC22" s="109">
        <v>100</v>
      </c>
      <c r="FK22" s="97" t="s">
        <v>415</v>
      </c>
      <c r="FL22" s="98">
        <v>999</v>
      </c>
      <c r="FN22" s="97" t="s">
        <v>415</v>
      </c>
      <c r="FO22" s="109" t="s">
        <v>261</v>
      </c>
      <c r="GF22" s="97" t="s">
        <v>415</v>
      </c>
      <c r="GG22" s="109">
        <v>10</v>
      </c>
    </row>
    <row r="23" spans="2:189" ht="5.0999999999999996" customHeight="1" thickTop="1" thickBot="1" x14ac:dyDescent="0.25">
      <c r="Q23" s="104"/>
      <c r="T23" s="104"/>
      <c r="W23" s="104"/>
      <c r="Z23" s="104"/>
      <c r="AO23" s="104"/>
      <c r="AX23" s="94"/>
      <c r="AY23" s="94"/>
    </row>
    <row r="24" spans="2:189" ht="12.75" customHeight="1" x14ac:dyDescent="0.2">
      <c r="B24" s="209"/>
      <c r="C24" s="210"/>
      <c r="D24" s="210"/>
      <c r="E24" s="210"/>
      <c r="F24" s="210"/>
      <c r="G24" s="210"/>
      <c r="H24" s="210"/>
      <c r="I24" s="210"/>
      <c r="J24" s="210"/>
      <c r="K24" s="210"/>
      <c r="L24" s="210"/>
      <c r="M24" s="210"/>
      <c r="N24" s="210"/>
      <c r="O24" s="210"/>
      <c r="P24" s="210"/>
      <c r="Q24" s="210"/>
      <c r="R24" s="210"/>
      <c r="S24" s="210"/>
      <c r="T24" s="210"/>
      <c r="U24" s="210"/>
      <c r="V24" s="210"/>
      <c r="W24" s="210"/>
      <c r="X24" s="211"/>
      <c r="Y24" s="212"/>
      <c r="AC24" s="608" t="s">
        <v>214</v>
      </c>
      <c r="AD24" s="609"/>
      <c r="AF24" s="613" t="s">
        <v>235</v>
      </c>
      <c r="AG24" s="614"/>
      <c r="AL24" s="610"/>
      <c r="AM24" s="610"/>
      <c r="AR24" s="618"/>
      <c r="AS24" s="618"/>
      <c r="AU24" s="608" t="s">
        <v>214</v>
      </c>
      <c r="AV24" s="609"/>
      <c r="AX24" s="104"/>
      <c r="BA24" s="610"/>
      <c r="BB24" s="610"/>
      <c r="BD24" s="610"/>
      <c r="BE24" s="610"/>
      <c r="BG24" s="608" t="s">
        <v>215</v>
      </c>
      <c r="BH24" s="609"/>
      <c r="BJ24" s="618"/>
      <c r="BK24" s="618"/>
      <c r="BM24" s="618"/>
      <c r="BN24" s="618"/>
      <c r="BP24" s="608" t="s">
        <v>219</v>
      </c>
      <c r="BQ24" s="609"/>
      <c r="BS24" s="608" t="s">
        <v>220</v>
      </c>
      <c r="BT24" s="609"/>
      <c r="BV24" s="608" t="s">
        <v>278</v>
      </c>
      <c r="BW24" s="609"/>
      <c r="BY24" s="608" t="s">
        <v>247</v>
      </c>
      <c r="BZ24" s="609"/>
      <c r="CT24" s="613" t="s">
        <v>260</v>
      </c>
      <c r="CU24" s="614"/>
      <c r="CW24" s="613" t="s">
        <v>218</v>
      </c>
      <c r="CX24" s="614"/>
      <c r="CZ24" s="613" t="s">
        <v>219</v>
      </c>
      <c r="DA24" s="614"/>
      <c r="DC24" s="613" t="s">
        <v>220</v>
      </c>
      <c r="DD24" s="614"/>
      <c r="DF24" s="613" t="s">
        <v>228</v>
      </c>
      <c r="DG24" s="614"/>
      <c r="DI24" s="613" t="s">
        <v>248</v>
      </c>
      <c r="DJ24" s="614"/>
      <c r="DL24" s="608" t="s">
        <v>262</v>
      </c>
      <c r="DM24" s="609"/>
      <c r="DO24" s="608" t="s">
        <v>279</v>
      </c>
      <c r="DP24" s="609"/>
      <c r="DR24" s="608" t="s">
        <v>214</v>
      </c>
      <c r="DS24" s="609"/>
      <c r="DU24" s="613" t="s">
        <v>221</v>
      </c>
      <c r="DV24" s="614"/>
      <c r="DX24" s="608" t="s">
        <v>240</v>
      </c>
      <c r="DY24" s="609"/>
      <c r="EA24" s="608" t="s">
        <v>895</v>
      </c>
      <c r="EB24" s="609"/>
      <c r="ED24" s="608" t="s">
        <v>278</v>
      </c>
      <c r="EE24" s="609"/>
      <c r="EG24" s="613" t="s">
        <v>215</v>
      </c>
      <c r="EH24" s="614"/>
      <c r="EJ24" s="613" t="s">
        <v>153</v>
      </c>
      <c r="EK24" s="614"/>
      <c r="EM24" s="613" t="s">
        <v>216</v>
      </c>
      <c r="EN24" s="614"/>
      <c r="EV24" s="608" t="s">
        <v>300</v>
      </c>
      <c r="EW24" s="609"/>
      <c r="FB24" s="608" t="s">
        <v>148</v>
      </c>
      <c r="FC24" s="609"/>
      <c r="FK24" s="608" t="s">
        <v>301</v>
      </c>
      <c r="FL24" s="609"/>
      <c r="FN24" s="608" t="s">
        <v>247</v>
      </c>
      <c r="FO24" s="609"/>
      <c r="GF24" s="608" t="s">
        <v>263</v>
      </c>
      <c r="GG24" s="609"/>
    </row>
    <row r="25" spans="2:189" ht="12.75" customHeight="1" thickBot="1" x14ac:dyDescent="0.25">
      <c r="B25" s="212"/>
      <c r="C25" s="623" t="s">
        <v>417</v>
      </c>
      <c r="D25" s="623"/>
      <c r="E25" s="623"/>
      <c r="F25" s="623"/>
      <c r="H25" s="624" t="s">
        <v>418</v>
      </c>
      <c r="I25" s="624"/>
      <c r="J25" s="624"/>
      <c r="K25" s="624"/>
      <c r="X25" s="213"/>
      <c r="Y25" s="212"/>
      <c r="AC25" s="101" t="s">
        <v>415</v>
      </c>
      <c r="AD25" s="102">
        <v>1</v>
      </c>
      <c r="AF25" s="108" t="s">
        <v>415</v>
      </c>
      <c r="AG25" s="93">
        <v>1</v>
      </c>
      <c r="AL25" s="94"/>
      <c r="AM25" s="94"/>
      <c r="AO25" s="91"/>
      <c r="AP25" s="91"/>
      <c r="AR25" s="106"/>
      <c r="AS25" s="106"/>
      <c r="AU25" s="101" t="s">
        <v>415</v>
      </c>
      <c r="AV25" s="102">
        <v>10</v>
      </c>
      <c r="AX25" s="91"/>
      <c r="AY25" s="91"/>
      <c r="BA25" s="94"/>
      <c r="BB25" s="94"/>
      <c r="BD25" s="94"/>
      <c r="BE25" s="94"/>
      <c r="BG25" s="101" t="s">
        <v>415</v>
      </c>
      <c r="BH25" s="102">
        <v>10</v>
      </c>
      <c r="BJ25" s="106"/>
      <c r="BK25" s="106"/>
      <c r="BM25" s="106"/>
      <c r="BN25" s="106"/>
      <c r="BP25" s="101" t="s">
        <v>415</v>
      </c>
      <c r="BQ25" s="102">
        <v>2</v>
      </c>
      <c r="BS25" s="101" t="s">
        <v>415</v>
      </c>
      <c r="BT25" s="102">
        <v>10</v>
      </c>
      <c r="BV25" s="101" t="s">
        <v>414</v>
      </c>
      <c r="BW25" s="102">
        <v>1</v>
      </c>
      <c r="BY25" s="101" t="s">
        <v>414</v>
      </c>
      <c r="BZ25" s="102">
        <v>1</v>
      </c>
      <c r="CT25" s="103" t="s">
        <v>415</v>
      </c>
      <c r="CU25" s="93">
        <v>2</v>
      </c>
      <c r="CW25" s="92" t="s">
        <v>414</v>
      </c>
      <c r="CX25" s="93">
        <v>3</v>
      </c>
      <c r="CZ25" s="103" t="s">
        <v>415</v>
      </c>
      <c r="DA25" s="93">
        <v>10</v>
      </c>
      <c r="DC25" s="92" t="s">
        <v>414</v>
      </c>
      <c r="DD25" s="93">
        <v>1</v>
      </c>
      <c r="DF25" s="92" t="s">
        <v>414</v>
      </c>
      <c r="DG25" s="93">
        <v>1</v>
      </c>
      <c r="DI25" s="103" t="s">
        <v>415</v>
      </c>
      <c r="DJ25" s="93">
        <v>100</v>
      </c>
      <c r="DL25" s="101" t="s">
        <v>415</v>
      </c>
      <c r="DM25" s="110">
        <v>100</v>
      </c>
      <c r="DO25" s="101" t="s">
        <v>415</v>
      </c>
      <c r="DP25" s="110">
        <v>100</v>
      </c>
      <c r="DR25" s="101" t="s">
        <v>415</v>
      </c>
      <c r="DS25" s="102">
        <v>5</v>
      </c>
      <c r="DU25" s="103" t="s">
        <v>415</v>
      </c>
      <c r="DV25" s="93">
        <v>2</v>
      </c>
      <c r="DX25" s="101" t="s">
        <v>415</v>
      </c>
      <c r="DY25" s="102">
        <v>1</v>
      </c>
      <c r="EA25" s="101" t="s">
        <v>415</v>
      </c>
      <c r="EB25" s="102">
        <v>1</v>
      </c>
      <c r="ED25" s="101" t="s">
        <v>415</v>
      </c>
      <c r="EE25" s="102">
        <v>20</v>
      </c>
      <c r="EG25" s="103" t="s">
        <v>415</v>
      </c>
      <c r="EH25" s="93">
        <v>1</v>
      </c>
      <c r="EJ25" s="103" t="s">
        <v>415</v>
      </c>
      <c r="EK25" s="93">
        <v>1</v>
      </c>
      <c r="EM25" s="92" t="s">
        <v>414</v>
      </c>
      <c r="EN25" s="93">
        <v>1</v>
      </c>
      <c r="EV25" s="101" t="s">
        <v>414</v>
      </c>
      <c r="EW25" s="102">
        <v>1</v>
      </c>
      <c r="FB25" s="101" t="s">
        <v>414</v>
      </c>
      <c r="FC25" s="102">
        <v>1</v>
      </c>
      <c r="FK25" s="101" t="s">
        <v>414</v>
      </c>
      <c r="FL25" s="102">
        <v>1</v>
      </c>
      <c r="FN25" s="101" t="s">
        <v>414</v>
      </c>
      <c r="FO25" s="102">
        <v>1</v>
      </c>
      <c r="GF25" s="101" t="s">
        <v>414</v>
      </c>
      <c r="GG25" s="102">
        <v>1</v>
      </c>
    </row>
    <row r="26" spans="2:189" s="95" customFormat="1" ht="12.75" customHeight="1" x14ac:dyDescent="0.2">
      <c r="B26" s="214"/>
      <c r="C26" s="623"/>
      <c r="D26" s="623"/>
      <c r="E26" s="623"/>
      <c r="F26" s="623"/>
      <c r="H26" s="624"/>
      <c r="I26" s="624"/>
      <c r="J26" s="624"/>
      <c r="K26" s="624"/>
      <c r="X26" s="215"/>
      <c r="Y26" s="214"/>
      <c r="AC26" s="96">
        <v>13</v>
      </c>
      <c r="AF26" s="96">
        <v>15</v>
      </c>
      <c r="AL26" s="96"/>
      <c r="AO26" s="111"/>
      <c r="AP26" s="111"/>
      <c r="AR26" s="96"/>
      <c r="AU26" s="96">
        <v>23</v>
      </c>
      <c r="AX26" s="111"/>
      <c r="AY26" s="111"/>
      <c r="BA26" s="96"/>
      <c r="BD26" s="96"/>
      <c r="BG26" s="96">
        <v>29</v>
      </c>
      <c r="BJ26" s="96"/>
      <c r="BM26" s="96"/>
      <c r="BP26" s="96">
        <v>34</v>
      </c>
      <c r="BS26" s="96">
        <v>35</v>
      </c>
      <c r="BV26" s="96">
        <v>36</v>
      </c>
      <c r="BY26" s="96">
        <v>38</v>
      </c>
      <c r="CT26" s="96">
        <v>50</v>
      </c>
      <c r="CW26" s="96">
        <v>51</v>
      </c>
      <c r="CZ26" s="96">
        <v>52</v>
      </c>
      <c r="DC26" s="96">
        <v>53</v>
      </c>
      <c r="DF26" s="96">
        <v>54</v>
      </c>
      <c r="DI26" s="96">
        <v>55</v>
      </c>
      <c r="DL26" s="96">
        <v>56</v>
      </c>
      <c r="DO26" s="96">
        <v>57</v>
      </c>
      <c r="DR26" s="96">
        <v>58</v>
      </c>
      <c r="DU26" s="96">
        <v>59</v>
      </c>
      <c r="DX26" s="96">
        <v>60</v>
      </c>
      <c r="EA26" s="96">
        <v>61</v>
      </c>
      <c r="ED26" s="96">
        <v>62</v>
      </c>
      <c r="EG26" s="96">
        <v>63</v>
      </c>
      <c r="EJ26" s="96">
        <v>64</v>
      </c>
      <c r="EM26" s="96">
        <v>65</v>
      </c>
      <c r="EV26" s="96">
        <v>69</v>
      </c>
      <c r="FA26" s="95">
        <v>0</v>
      </c>
      <c r="FB26" s="96">
        <v>72</v>
      </c>
      <c r="FK26" s="96">
        <v>76</v>
      </c>
      <c r="FN26" s="96">
        <v>78</v>
      </c>
      <c r="GF26" s="96">
        <v>87</v>
      </c>
    </row>
    <row r="27" spans="2:189" ht="6.95" customHeight="1" thickBot="1" x14ac:dyDescent="0.25">
      <c r="B27" s="212"/>
      <c r="X27" s="213"/>
      <c r="Y27" s="212"/>
      <c r="AO27" s="94"/>
      <c r="AP27" s="94"/>
      <c r="AX27" s="94"/>
      <c r="AY27" s="94"/>
      <c r="BJ27" s="94"/>
      <c r="BK27" s="94"/>
      <c r="BS27" s="104"/>
      <c r="BV27" s="104"/>
      <c r="BY27" s="104"/>
      <c r="CT27" s="104"/>
      <c r="CW27" s="104"/>
      <c r="CZ27" s="104"/>
      <c r="DC27" s="104"/>
      <c r="DF27" s="104"/>
      <c r="DI27" s="104"/>
      <c r="DL27" s="104"/>
      <c r="DO27" s="104"/>
      <c r="DR27" s="104"/>
      <c r="DU27" s="104"/>
      <c r="DX27" s="104"/>
      <c r="EA27" s="104"/>
      <c r="ED27" s="104"/>
      <c r="EG27" s="104"/>
      <c r="EJ27" s="104"/>
      <c r="EM27" s="104"/>
      <c r="EV27" s="104"/>
      <c r="FB27" s="104"/>
      <c r="FK27" s="104"/>
      <c r="FN27" s="104"/>
      <c r="GF27" s="104"/>
    </row>
    <row r="28" spans="2:189" ht="12.75" customHeight="1" thickTop="1" x14ac:dyDescent="0.2">
      <c r="B28" s="212"/>
      <c r="E28" s="625" t="s">
        <v>229</v>
      </c>
      <c r="F28" s="626"/>
      <c r="H28" s="627" t="s">
        <v>230</v>
      </c>
      <c r="I28" s="628"/>
      <c r="L28" s="216" t="s">
        <v>419</v>
      </c>
      <c r="X28" s="213"/>
      <c r="Y28" s="212"/>
      <c r="CE28" s="616" t="s">
        <v>249</v>
      </c>
      <c r="CF28" s="617"/>
      <c r="CH28" s="616" t="s">
        <v>251</v>
      </c>
      <c r="CI28" s="617"/>
      <c r="CK28" s="616" t="s">
        <v>252</v>
      </c>
      <c r="CL28" s="617"/>
      <c r="CN28" s="618"/>
      <c r="CO28" s="618"/>
      <c r="CQ28" s="618"/>
      <c r="CR28" s="618"/>
      <c r="EP28" s="607"/>
      <c r="EQ28" s="607"/>
      <c r="ES28" s="607"/>
      <c r="ET28" s="607"/>
      <c r="EY28" s="607"/>
      <c r="EZ28" s="607"/>
      <c r="FE28" s="607"/>
      <c r="FF28" s="607"/>
      <c r="FH28" s="607"/>
      <c r="FI28" s="607"/>
      <c r="FQ28" s="607"/>
      <c r="FR28" s="607"/>
      <c r="FT28" s="607"/>
      <c r="FU28" s="607"/>
      <c r="FW28" s="616" t="s">
        <v>259</v>
      </c>
      <c r="FX28" s="617"/>
      <c r="FZ28" s="616" t="s">
        <v>898</v>
      </c>
      <c r="GA28" s="617"/>
      <c r="GC28" s="618"/>
      <c r="GD28" s="618"/>
    </row>
    <row r="29" spans="2:189" ht="12.75" customHeight="1" thickBot="1" x14ac:dyDescent="0.25">
      <c r="B29" s="212"/>
      <c r="E29" s="217" t="s">
        <v>415</v>
      </c>
      <c r="F29" s="218">
        <v>10</v>
      </c>
      <c r="G29" s="95"/>
      <c r="H29" s="219" t="s">
        <v>414</v>
      </c>
      <c r="I29" s="220">
        <v>3</v>
      </c>
      <c r="L29" s="216" t="s">
        <v>896</v>
      </c>
      <c r="Q29" s="91"/>
      <c r="R29" s="91"/>
      <c r="T29" s="91"/>
      <c r="U29" s="91"/>
      <c r="W29" s="91"/>
      <c r="X29" s="221"/>
      <c r="Y29" s="212"/>
      <c r="Z29" s="91"/>
      <c r="AA29" s="91"/>
      <c r="AC29" s="91"/>
      <c r="AD29" s="91"/>
      <c r="AF29" s="91"/>
      <c r="AG29" s="91"/>
      <c r="AI29" s="91"/>
      <c r="AJ29" s="91"/>
      <c r="AL29" s="91"/>
      <c r="AM29" s="91"/>
      <c r="AO29" s="91"/>
      <c r="AP29" s="91"/>
      <c r="AR29" s="91"/>
      <c r="AS29" s="91"/>
      <c r="AU29" s="91"/>
      <c r="AV29" s="91"/>
      <c r="AX29" s="91"/>
      <c r="AY29" s="91"/>
      <c r="BA29" s="91"/>
      <c r="BB29" s="91"/>
      <c r="BD29" s="91"/>
      <c r="BE29" s="91"/>
      <c r="BG29" s="91"/>
      <c r="BH29" s="91"/>
      <c r="BJ29" s="91"/>
      <c r="BK29" s="91"/>
      <c r="BM29" s="91"/>
      <c r="BN29" s="91"/>
      <c r="BP29" s="91"/>
      <c r="BQ29" s="91"/>
      <c r="BV29" s="91"/>
      <c r="BW29" s="91"/>
      <c r="BY29" s="91"/>
      <c r="BZ29" s="91"/>
      <c r="CE29" s="97" t="s">
        <v>415</v>
      </c>
      <c r="CF29" s="98">
        <v>99</v>
      </c>
      <c r="CH29" s="97" t="s">
        <v>415</v>
      </c>
      <c r="CI29" s="98">
        <v>99</v>
      </c>
      <c r="CK29" s="97" t="s">
        <v>415</v>
      </c>
      <c r="CL29" s="98">
        <v>99</v>
      </c>
      <c r="CN29" s="106"/>
      <c r="CO29" s="106"/>
      <c r="CQ29" s="106"/>
      <c r="CR29" s="106"/>
      <c r="EP29" s="106"/>
      <c r="EQ29" s="106"/>
      <c r="ES29" s="106"/>
      <c r="ET29" s="106"/>
      <c r="EY29" s="106"/>
      <c r="EZ29" s="106"/>
      <c r="FE29" s="106"/>
      <c r="FF29" s="106"/>
      <c r="FH29" s="106"/>
      <c r="FI29" s="106"/>
      <c r="FQ29" s="106"/>
      <c r="FR29" s="106"/>
      <c r="FT29" s="106"/>
      <c r="FU29" s="106"/>
      <c r="FW29" s="97" t="s">
        <v>415</v>
      </c>
      <c r="FX29" s="98">
        <v>10</v>
      </c>
      <c r="FZ29" s="97" t="s">
        <v>415</v>
      </c>
      <c r="GA29" s="98">
        <v>10</v>
      </c>
      <c r="GC29" s="106"/>
      <c r="GD29" s="106"/>
    </row>
    <row r="30" spans="2:189" ht="5.0999999999999996" customHeight="1" thickTop="1" thickBot="1" x14ac:dyDescent="0.25">
      <c r="B30" s="212"/>
      <c r="L30" s="216"/>
      <c r="Q30" s="94"/>
      <c r="R30" s="94"/>
      <c r="T30" s="94"/>
      <c r="U30" s="94"/>
      <c r="W30" s="94"/>
      <c r="X30" s="222"/>
      <c r="Y30" s="212"/>
      <c r="Z30" s="94"/>
      <c r="AA30" s="94"/>
      <c r="AC30" s="94"/>
      <c r="AD30" s="94"/>
      <c r="AF30" s="94"/>
      <c r="AG30" s="94"/>
      <c r="AI30" s="94"/>
      <c r="AJ30" s="94"/>
      <c r="AL30" s="94"/>
      <c r="AM30" s="94"/>
      <c r="AO30" s="94"/>
      <c r="AP30" s="94"/>
      <c r="AR30" s="94"/>
      <c r="AS30" s="94"/>
      <c r="AU30" s="94"/>
      <c r="AV30" s="94"/>
      <c r="AX30" s="94"/>
      <c r="AY30" s="94"/>
      <c r="BA30" s="94"/>
      <c r="BB30" s="94"/>
      <c r="BD30" s="94"/>
      <c r="BE30" s="94"/>
      <c r="BG30" s="94"/>
      <c r="BH30" s="94"/>
      <c r="BJ30" s="94"/>
      <c r="BK30" s="94"/>
      <c r="BM30" s="94"/>
      <c r="BN30" s="94"/>
      <c r="BP30" s="94"/>
      <c r="BQ30" s="94"/>
      <c r="BV30" s="94"/>
      <c r="BW30" s="94"/>
      <c r="BY30" s="94"/>
      <c r="BZ30" s="94"/>
    </row>
    <row r="31" spans="2:189" ht="12.75" customHeight="1" x14ac:dyDescent="0.2">
      <c r="B31" s="212"/>
      <c r="E31" s="629" t="s">
        <v>216</v>
      </c>
      <c r="F31" s="630"/>
      <c r="H31" s="631" t="s">
        <v>221</v>
      </c>
      <c r="I31" s="632"/>
      <c r="L31" s="216" t="s">
        <v>420</v>
      </c>
      <c r="Q31" s="104"/>
      <c r="T31" s="104"/>
      <c r="W31" s="104"/>
      <c r="X31" s="213"/>
      <c r="Y31" s="212"/>
      <c r="Z31" s="104"/>
      <c r="AC31" s="104"/>
      <c r="AF31" s="104"/>
      <c r="AI31" s="104"/>
      <c r="AL31" s="104"/>
      <c r="AO31" s="104"/>
      <c r="AR31" s="104"/>
      <c r="AU31" s="104"/>
      <c r="AX31" s="104"/>
      <c r="BA31" s="104"/>
      <c r="BD31" s="104"/>
      <c r="BG31" s="104"/>
      <c r="BJ31" s="104"/>
      <c r="BM31" s="104"/>
      <c r="BP31" s="104"/>
      <c r="BV31" s="608" t="s">
        <v>215</v>
      </c>
      <c r="BW31" s="609"/>
      <c r="BY31" s="608" t="s">
        <v>216</v>
      </c>
      <c r="BZ31" s="609"/>
      <c r="CB31" s="608" t="s">
        <v>214</v>
      </c>
      <c r="CC31" s="609"/>
      <c r="CE31" s="608" t="s">
        <v>262</v>
      </c>
      <c r="CF31" s="609"/>
      <c r="CH31" s="608" t="s">
        <v>248</v>
      </c>
      <c r="CI31" s="609"/>
      <c r="CK31" s="608" t="s">
        <v>897</v>
      </c>
      <c r="CL31" s="609"/>
      <c r="CN31" s="618"/>
      <c r="CO31" s="618"/>
      <c r="CQ31" s="618"/>
      <c r="CR31" s="618"/>
      <c r="EM31" s="608" t="s">
        <v>221</v>
      </c>
      <c r="EN31" s="609"/>
      <c r="EP31" s="608" t="s">
        <v>234</v>
      </c>
      <c r="EQ31" s="609"/>
      <c r="ES31" s="613" t="s">
        <v>214</v>
      </c>
      <c r="ET31" s="614"/>
      <c r="EV31" s="608" t="s">
        <v>220</v>
      </c>
      <c r="EW31" s="609"/>
      <c r="EY31" s="608" t="s">
        <v>215</v>
      </c>
      <c r="EZ31" s="609"/>
      <c r="FB31" s="608" t="s">
        <v>221</v>
      </c>
      <c r="FC31" s="609"/>
      <c r="FE31" s="608" t="s">
        <v>214</v>
      </c>
      <c r="FF31" s="609"/>
      <c r="FH31" s="608" t="s">
        <v>220</v>
      </c>
      <c r="FI31" s="609"/>
      <c r="FK31" s="608" t="s">
        <v>220</v>
      </c>
      <c r="FL31" s="609"/>
      <c r="FN31" s="608" t="s">
        <v>214</v>
      </c>
      <c r="FO31" s="609"/>
      <c r="FQ31" s="608" t="s">
        <v>219</v>
      </c>
      <c r="FR31" s="609"/>
      <c r="FT31" s="608" t="s">
        <v>220</v>
      </c>
      <c r="FU31" s="609"/>
      <c r="FW31" s="608" t="s">
        <v>248</v>
      </c>
      <c r="FX31" s="609"/>
      <c r="FZ31" s="608" t="s">
        <v>278</v>
      </c>
      <c r="GA31" s="609"/>
      <c r="GC31" s="618"/>
      <c r="GD31" s="618"/>
      <c r="GF31" s="608" t="s">
        <v>214</v>
      </c>
      <c r="GG31" s="609"/>
    </row>
    <row r="32" spans="2:189" ht="12.75" customHeight="1" thickBot="1" x14ac:dyDescent="0.25">
      <c r="B32" s="212"/>
      <c r="E32" s="223" t="s">
        <v>414</v>
      </c>
      <c r="F32" s="224">
        <v>1</v>
      </c>
      <c r="H32" s="225" t="s">
        <v>414</v>
      </c>
      <c r="I32" s="226">
        <v>1</v>
      </c>
      <c r="L32" s="216" t="s">
        <v>896</v>
      </c>
      <c r="X32" s="213"/>
      <c r="Y32" s="212"/>
      <c r="BV32" s="101" t="s">
        <v>415</v>
      </c>
      <c r="BW32" s="102">
        <v>10</v>
      </c>
      <c r="BY32" s="101" t="s">
        <v>415</v>
      </c>
      <c r="BZ32" s="102">
        <v>1</v>
      </c>
      <c r="CB32" s="101" t="s">
        <v>415</v>
      </c>
      <c r="CC32" s="102">
        <v>5</v>
      </c>
      <c r="CE32" s="101" t="s">
        <v>414</v>
      </c>
      <c r="CF32" s="102">
        <v>1</v>
      </c>
      <c r="CH32" s="101" t="s">
        <v>414</v>
      </c>
      <c r="CI32" s="102">
        <v>1</v>
      </c>
      <c r="CK32" s="101" t="s">
        <v>414</v>
      </c>
      <c r="CL32" s="102">
        <v>1</v>
      </c>
      <c r="CN32" s="106"/>
      <c r="CO32" s="106"/>
      <c r="CQ32" s="106"/>
      <c r="CR32" s="106"/>
      <c r="EM32" s="101" t="s">
        <v>415</v>
      </c>
      <c r="EN32" s="102">
        <v>1</v>
      </c>
      <c r="EP32" s="101" t="s">
        <v>415</v>
      </c>
      <c r="EQ32" s="102">
        <v>1</v>
      </c>
      <c r="ES32" s="103" t="s">
        <v>415</v>
      </c>
      <c r="ET32" s="93">
        <v>1</v>
      </c>
      <c r="EV32" s="101" t="s">
        <v>415</v>
      </c>
      <c r="EW32" s="102">
        <v>1</v>
      </c>
      <c r="EY32" s="101" t="s">
        <v>415</v>
      </c>
      <c r="EZ32" s="102">
        <v>5</v>
      </c>
      <c r="FB32" s="101" t="s">
        <v>415</v>
      </c>
      <c r="FC32" s="102">
        <v>1</v>
      </c>
      <c r="FE32" s="101" t="s">
        <v>415</v>
      </c>
      <c r="FF32" s="102">
        <v>1</v>
      </c>
      <c r="FH32" s="101" t="s">
        <v>415</v>
      </c>
      <c r="FI32" s="102">
        <v>10</v>
      </c>
      <c r="FK32" s="101" t="s">
        <v>415</v>
      </c>
      <c r="FL32" s="102">
        <v>10</v>
      </c>
      <c r="FN32" s="101" t="s">
        <v>415</v>
      </c>
      <c r="FO32" s="102">
        <v>5</v>
      </c>
      <c r="FQ32" s="101" t="s">
        <v>415</v>
      </c>
      <c r="FR32" s="102">
        <v>10</v>
      </c>
      <c r="FT32" s="101" t="s">
        <v>415</v>
      </c>
      <c r="FU32" s="102">
        <v>1</v>
      </c>
      <c r="FW32" s="101" t="s">
        <v>414</v>
      </c>
      <c r="FX32" s="102">
        <v>1</v>
      </c>
      <c r="FZ32" s="101" t="s">
        <v>414</v>
      </c>
      <c r="GA32" s="102">
        <v>1</v>
      </c>
      <c r="GC32" s="106"/>
      <c r="GD32" s="106"/>
      <c r="GF32" s="101" t="s">
        <v>415</v>
      </c>
      <c r="GG32" s="102">
        <v>5</v>
      </c>
    </row>
    <row r="33" spans="2:189" s="95" customFormat="1" ht="12.75" customHeight="1" x14ac:dyDescent="0.2">
      <c r="B33" s="214"/>
      <c r="E33" s="96">
        <v>8</v>
      </c>
      <c r="H33" s="96">
        <v>10</v>
      </c>
      <c r="L33" s="88"/>
      <c r="X33" s="215"/>
      <c r="Y33" s="214"/>
      <c r="BJ33" s="112"/>
      <c r="BK33" s="112"/>
      <c r="BS33" s="112"/>
      <c r="BT33" s="112"/>
      <c r="BV33" s="96">
        <v>37</v>
      </c>
      <c r="BY33" s="96">
        <v>39</v>
      </c>
      <c r="CB33" s="96">
        <v>40</v>
      </c>
      <c r="CE33" s="96">
        <v>41</v>
      </c>
      <c r="CH33" s="96">
        <v>43</v>
      </c>
      <c r="CK33" s="96">
        <v>45</v>
      </c>
      <c r="CN33" s="96"/>
      <c r="CQ33" s="96"/>
      <c r="EM33" s="96">
        <v>66</v>
      </c>
      <c r="EP33" s="96">
        <v>67</v>
      </c>
      <c r="ES33" s="96">
        <v>68</v>
      </c>
      <c r="EV33" s="96">
        <v>70</v>
      </c>
      <c r="EY33" s="96">
        <v>71</v>
      </c>
      <c r="FB33" s="96">
        <v>73</v>
      </c>
      <c r="FE33" s="96">
        <v>74</v>
      </c>
      <c r="FH33" s="96">
        <v>75</v>
      </c>
      <c r="FK33" s="96">
        <v>77</v>
      </c>
      <c r="FN33" s="96">
        <v>79</v>
      </c>
      <c r="FQ33" s="96">
        <v>80</v>
      </c>
      <c r="FT33" s="96">
        <v>81</v>
      </c>
      <c r="FW33" s="96">
        <v>82</v>
      </c>
      <c r="FZ33" s="96">
        <v>84</v>
      </c>
      <c r="GC33" s="96"/>
      <c r="GF33" s="96">
        <v>88</v>
      </c>
    </row>
    <row r="34" spans="2:189" ht="6.95" customHeight="1" x14ac:dyDescent="0.2">
      <c r="B34" s="212"/>
      <c r="L34" s="619" t="s">
        <v>429</v>
      </c>
      <c r="M34" s="619"/>
      <c r="N34" s="619"/>
      <c r="O34" s="620" t="s">
        <v>430</v>
      </c>
      <c r="P34" s="619"/>
      <c r="Q34" s="619"/>
      <c r="R34" s="619"/>
      <c r="S34" s="619"/>
      <c r="T34" s="619"/>
      <c r="U34" s="619"/>
      <c r="V34" s="619"/>
      <c r="W34" s="619"/>
      <c r="X34" s="621"/>
      <c r="Y34" s="212"/>
      <c r="AO34" s="94"/>
      <c r="AP34" s="94"/>
      <c r="AX34" s="94"/>
      <c r="AY34" s="94"/>
      <c r="BJ34" s="94"/>
      <c r="BK34" s="94"/>
      <c r="BS34" s="104"/>
      <c r="BV34" s="104"/>
      <c r="BY34" s="104"/>
      <c r="CT34" s="104"/>
      <c r="CW34" s="104"/>
      <c r="CZ34" s="104"/>
      <c r="DC34" s="104"/>
      <c r="DF34" s="104"/>
      <c r="DI34" s="104"/>
      <c r="DL34" s="104"/>
      <c r="DO34" s="104"/>
      <c r="DR34" s="104"/>
      <c r="DU34" s="104"/>
      <c r="DX34" s="104"/>
      <c r="EA34" s="104"/>
      <c r="ED34" s="104"/>
      <c r="EG34" s="104"/>
      <c r="EJ34" s="104"/>
      <c r="EM34" s="104"/>
      <c r="EV34" s="104"/>
      <c r="FB34" s="104"/>
      <c r="FK34" s="104"/>
      <c r="FN34" s="104"/>
      <c r="GF34" s="104"/>
    </row>
    <row r="35" spans="2:189" ht="12.75" customHeight="1" x14ac:dyDescent="0.2">
      <c r="B35" s="212"/>
      <c r="L35" s="619"/>
      <c r="M35" s="619"/>
      <c r="N35" s="619"/>
      <c r="O35" s="619"/>
      <c r="P35" s="619"/>
      <c r="Q35" s="619"/>
      <c r="R35" s="619"/>
      <c r="S35" s="619"/>
      <c r="T35" s="619"/>
      <c r="U35" s="619"/>
      <c r="V35" s="619"/>
      <c r="W35" s="619"/>
      <c r="X35" s="621"/>
      <c r="Y35" s="212"/>
      <c r="CH35" s="607"/>
      <c r="CI35" s="607"/>
      <c r="CK35" s="607"/>
      <c r="CL35" s="607"/>
      <c r="CN35" s="607"/>
      <c r="CO35" s="607"/>
      <c r="CQ35" s="607"/>
      <c r="CR35" s="607"/>
      <c r="EP35" s="607"/>
      <c r="EQ35" s="607"/>
      <c r="ES35" s="607"/>
      <c r="ET35" s="607"/>
      <c r="EY35" s="607"/>
      <c r="EZ35" s="607"/>
      <c r="FE35" s="607"/>
      <c r="FF35" s="607"/>
      <c r="FH35" s="607"/>
      <c r="FI35" s="607"/>
      <c r="FQ35" s="607"/>
      <c r="FR35" s="607"/>
      <c r="FT35" s="607"/>
      <c r="FU35" s="607"/>
      <c r="FW35" s="607"/>
      <c r="FX35" s="607"/>
      <c r="FZ35" s="607"/>
      <c r="GA35" s="607"/>
      <c r="GC35" s="607"/>
      <c r="GD35" s="607"/>
    </row>
    <row r="36" spans="2:189" ht="12.75" customHeight="1" x14ac:dyDescent="0.2">
      <c r="B36" s="227"/>
      <c r="C36" s="216" t="s">
        <v>421</v>
      </c>
      <c r="D36" s="228"/>
      <c r="M36" s="228"/>
      <c r="N36" s="229"/>
      <c r="O36" s="619"/>
      <c r="P36" s="619"/>
      <c r="Q36" s="619"/>
      <c r="R36" s="619"/>
      <c r="S36" s="619"/>
      <c r="T36" s="619"/>
      <c r="U36" s="619"/>
      <c r="V36" s="619"/>
      <c r="W36" s="619"/>
      <c r="X36" s="621"/>
      <c r="Y36" s="227"/>
      <c r="Z36" s="229"/>
      <c r="AA36" s="91"/>
      <c r="AC36" s="91"/>
      <c r="AD36" s="91"/>
      <c r="AF36" s="91"/>
      <c r="AG36" s="91"/>
      <c r="AI36" s="91"/>
      <c r="AJ36" s="91"/>
      <c r="AL36" s="91"/>
      <c r="AM36" s="91"/>
      <c r="AO36" s="91"/>
      <c r="AP36" s="91"/>
      <c r="AR36" s="91"/>
      <c r="AS36" s="91"/>
      <c r="AU36" s="91"/>
      <c r="AV36" s="91"/>
      <c r="AX36" s="91"/>
      <c r="AY36" s="91"/>
      <c r="BA36" s="91"/>
      <c r="BB36" s="91"/>
      <c r="BD36" s="91"/>
      <c r="BE36" s="91"/>
      <c r="BG36" s="91"/>
      <c r="BH36" s="91"/>
      <c r="BJ36" s="91"/>
      <c r="BK36" s="91"/>
      <c r="BM36" s="91"/>
      <c r="BN36" s="91"/>
      <c r="BP36" s="91"/>
      <c r="BQ36" s="91"/>
      <c r="BV36" s="91"/>
      <c r="BW36" s="91"/>
      <c r="BY36" s="91"/>
      <c r="BZ36" s="91"/>
      <c r="CH36" s="106"/>
      <c r="CI36" s="106"/>
      <c r="CK36" s="106"/>
      <c r="CL36" s="106"/>
      <c r="CN36" s="106"/>
      <c r="CO36" s="106"/>
      <c r="CQ36" s="106"/>
      <c r="CR36" s="106"/>
      <c r="EP36" s="106"/>
      <c r="EQ36" s="106"/>
      <c r="ES36" s="106"/>
      <c r="ET36" s="106"/>
      <c r="EY36" s="106"/>
      <c r="EZ36" s="106"/>
      <c r="FE36" s="106"/>
      <c r="FF36" s="106"/>
      <c r="FH36" s="106"/>
      <c r="FI36" s="106"/>
      <c r="FQ36" s="106"/>
      <c r="FR36" s="106"/>
      <c r="FT36" s="106"/>
      <c r="FU36" s="106"/>
      <c r="FW36" s="106"/>
      <c r="FX36" s="106"/>
      <c r="FZ36" s="106"/>
      <c r="GA36" s="106"/>
      <c r="GC36" s="106"/>
      <c r="GD36" s="106"/>
    </row>
    <row r="37" spans="2:189" ht="5.0999999999999996" customHeight="1" thickBot="1" x14ac:dyDescent="0.25">
      <c r="B37" s="212"/>
      <c r="N37" s="94"/>
      <c r="O37" s="94"/>
      <c r="Q37" s="94"/>
      <c r="R37" s="94"/>
      <c r="T37" s="94"/>
      <c r="U37" s="94"/>
      <c r="W37" s="94"/>
      <c r="X37" s="222"/>
      <c r="Y37" s="212"/>
      <c r="Z37" s="94"/>
      <c r="AA37" s="94"/>
      <c r="AC37" s="94"/>
      <c r="AD37" s="94"/>
      <c r="AF37" s="94"/>
      <c r="AG37" s="94"/>
      <c r="AI37" s="94"/>
      <c r="AJ37" s="94"/>
      <c r="AL37" s="94"/>
      <c r="AM37" s="94"/>
      <c r="AO37" s="94"/>
      <c r="AP37" s="94"/>
      <c r="AR37" s="94"/>
      <c r="AS37" s="94"/>
      <c r="AU37" s="94"/>
      <c r="AV37" s="94"/>
      <c r="AX37" s="94"/>
      <c r="AY37" s="94"/>
      <c r="BA37" s="94"/>
      <c r="BB37" s="94"/>
      <c r="BD37" s="94"/>
      <c r="BE37" s="94"/>
      <c r="BG37" s="94"/>
      <c r="BH37" s="94"/>
      <c r="BJ37" s="94"/>
      <c r="BK37" s="94"/>
      <c r="BM37" s="94"/>
      <c r="BN37" s="94"/>
      <c r="BP37" s="94"/>
      <c r="BQ37" s="94"/>
      <c r="BV37" s="94"/>
      <c r="BW37" s="94"/>
      <c r="BY37" s="94"/>
      <c r="BZ37" s="94"/>
    </row>
    <row r="38" spans="2:189" ht="12.75" customHeight="1" x14ac:dyDescent="0.2">
      <c r="B38" s="230"/>
      <c r="C38" s="231"/>
      <c r="D38" s="231"/>
      <c r="E38" s="231"/>
      <c r="F38" s="231"/>
      <c r="G38" s="231"/>
      <c r="H38" s="231"/>
      <c r="I38" s="231"/>
      <c r="J38" s="231"/>
      <c r="K38" s="231"/>
      <c r="L38" s="231"/>
      <c r="M38" s="231"/>
      <c r="N38" s="231"/>
      <c r="O38" s="231"/>
      <c r="P38" s="231"/>
      <c r="Q38" s="232"/>
      <c r="R38" s="231"/>
      <c r="S38" s="231"/>
      <c r="T38" s="232"/>
      <c r="U38" s="231"/>
      <c r="V38" s="231"/>
      <c r="W38" s="232"/>
      <c r="X38" s="291"/>
      <c r="Y38" s="212"/>
      <c r="Z38" s="104"/>
      <c r="AC38" s="104"/>
      <c r="AF38" s="104"/>
      <c r="AI38" s="104"/>
      <c r="AL38" s="104"/>
      <c r="AO38" s="104"/>
      <c r="AR38" s="104"/>
      <c r="AU38" s="104"/>
      <c r="AX38" s="104"/>
      <c r="BA38" s="104"/>
      <c r="BD38" s="104"/>
      <c r="BG38" s="104"/>
      <c r="BJ38" s="104"/>
      <c r="BM38" s="104"/>
      <c r="BP38" s="104"/>
      <c r="BV38" s="607"/>
      <c r="BW38" s="607"/>
      <c r="BY38" s="607"/>
      <c r="BZ38" s="607"/>
      <c r="CB38" s="607"/>
      <c r="CC38" s="607"/>
      <c r="CE38" s="608" t="s">
        <v>214</v>
      </c>
      <c r="CF38" s="609"/>
      <c r="CH38" s="608" t="s">
        <v>279</v>
      </c>
      <c r="CI38" s="609"/>
      <c r="CK38" s="608" t="s">
        <v>219</v>
      </c>
      <c r="CL38" s="609"/>
      <c r="CN38" s="608" t="s">
        <v>220</v>
      </c>
      <c r="CO38" s="609"/>
      <c r="CQ38" s="608" t="s">
        <v>150</v>
      </c>
      <c r="CR38" s="609"/>
      <c r="EM38" s="607"/>
      <c r="EN38" s="607"/>
      <c r="EP38" s="607"/>
      <c r="EQ38" s="607"/>
      <c r="ES38" s="607"/>
      <c r="ET38" s="607"/>
      <c r="EV38" s="607"/>
      <c r="EW38" s="607"/>
      <c r="EY38" s="607"/>
      <c r="EZ38" s="607"/>
      <c r="FB38" s="607"/>
      <c r="FC38" s="607"/>
      <c r="FE38" s="607"/>
      <c r="FF38" s="607"/>
      <c r="FH38" s="607"/>
      <c r="FI38" s="607"/>
      <c r="FK38" s="607"/>
      <c r="FL38" s="607"/>
      <c r="FN38" s="607"/>
      <c r="FO38" s="607"/>
      <c r="FQ38" s="607"/>
      <c r="FR38" s="607"/>
      <c r="FT38" s="607"/>
      <c r="FU38" s="607"/>
      <c r="FW38" s="608" t="s">
        <v>279</v>
      </c>
      <c r="FX38" s="609"/>
      <c r="FZ38" s="608" t="s">
        <v>215</v>
      </c>
      <c r="GA38" s="609"/>
      <c r="GC38" s="608" t="s">
        <v>248</v>
      </c>
      <c r="GD38" s="609"/>
      <c r="GF38" s="607"/>
      <c r="GG38" s="607"/>
    </row>
    <row r="39" spans="2:189" ht="12.75" customHeight="1" thickBot="1" x14ac:dyDescent="0.25">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BV39" s="106"/>
      <c r="BW39" s="106"/>
      <c r="BY39" s="106"/>
      <c r="BZ39" s="106"/>
      <c r="CB39" s="106"/>
      <c r="CC39" s="106"/>
      <c r="CE39" s="101" t="s">
        <v>415</v>
      </c>
      <c r="CF39" s="102">
        <v>5</v>
      </c>
      <c r="CH39" s="101" t="s">
        <v>415</v>
      </c>
      <c r="CI39" s="102">
        <v>10</v>
      </c>
      <c r="CK39" s="101" t="s">
        <v>415</v>
      </c>
      <c r="CL39" s="102">
        <v>9</v>
      </c>
      <c r="CN39" s="101" t="s">
        <v>415</v>
      </c>
      <c r="CO39" s="102">
        <v>9</v>
      </c>
      <c r="CQ39" s="101" t="s">
        <v>415</v>
      </c>
      <c r="CR39" s="102">
        <v>9</v>
      </c>
      <c r="EM39" s="106"/>
      <c r="EN39" s="106"/>
      <c r="EP39" s="106"/>
      <c r="EQ39" s="106"/>
      <c r="ES39" s="106"/>
      <c r="ET39" s="106"/>
      <c r="EV39" s="106"/>
      <c r="EW39" s="106"/>
      <c r="EY39" s="106"/>
      <c r="EZ39" s="106"/>
      <c r="FB39" s="106"/>
      <c r="FC39" s="106"/>
      <c r="FE39" s="106"/>
      <c r="FF39" s="106"/>
      <c r="FH39" s="106"/>
      <c r="FI39" s="106"/>
      <c r="FK39" s="106"/>
      <c r="FL39" s="106"/>
      <c r="FN39" s="106"/>
      <c r="FO39" s="106"/>
      <c r="FQ39" s="106"/>
      <c r="FR39" s="106"/>
      <c r="FT39" s="106"/>
      <c r="FU39" s="106"/>
      <c r="FW39" s="101" t="s">
        <v>415</v>
      </c>
      <c r="FX39" s="110">
        <v>100</v>
      </c>
      <c r="FZ39" s="101" t="s">
        <v>415</v>
      </c>
      <c r="GA39" s="102">
        <v>5</v>
      </c>
      <c r="GC39" s="101" t="s">
        <v>415</v>
      </c>
      <c r="GD39" s="102">
        <v>999</v>
      </c>
      <c r="GF39" s="106"/>
      <c r="GG39" s="106"/>
    </row>
    <row r="40" spans="2:189" s="95" customFormat="1" ht="12.75" customHeight="1" x14ac:dyDescent="0.2">
      <c r="BJ40" s="112"/>
      <c r="BK40" s="112"/>
      <c r="BS40" s="112"/>
      <c r="BT40" s="112"/>
      <c r="BV40" s="96"/>
      <c r="BY40" s="96"/>
      <c r="CB40" s="96"/>
      <c r="CE40" s="96">
        <v>42</v>
      </c>
      <c r="CH40" s="96">
        <v>44</v>
      </c>
      <c r="CK40" s="96">
        <v>46</v>
      </c>
      <c r="CN40" s="96">
        <v>47</v>
      </c>
      <c r="CQ40" s="96">
        <v>48</v>
      </c>
      <c r="EM40" s="96"/>
      <c r="EP40" s="96"/>
      <c r="ES40" s="96"/>
      <c r="EV40" s="96"/>
      <c r="EY40" s="96"/>
      <c r="FB40" s="96"/>
      <c r="FE40" s="96"/>
      <c r="FH40" s="96"/>
      <c r="FK40" s="96"/>
      <c r="FN40" s="96"/>
      <c r="FQ40" s="96"/>
      <c r="FT40" s="96"/>
      <c r="FW40" s="96">
        <v>83</v>
      </c>
      <c r="FZ40" s="96">
        <v>85</v>
      </c>
      <c r="GC40" s="96">
        <v>86</v>
      </c>
      <c r="GF40" s="96"/>
    </row>
    <row r="41" spans="2:189" ht="12.75" customHeight="1" x14ac:dyDescent="0.2"/>
    <row r="42" spans="2:189" ht="12.75" customHeight="1" x14ac:dyDescent="0.2">
      <c r="CH42" s="89"/>
      <c r="CI42" s="89"/>
      <c r="CK42" s="89"/>
      <c r="CL42" s="89"/>
      <c r="CN42" s="89"/>
      <c r="CO42" s="89"/>
      <c r="CQ42" s="89"/>
      <c r="CR42" s="89"/>
      <c r="EP42" s="89"/>
      <c r="EQ42" s="89"/>
      <c r="ES42" s="89"/>
      <c r="ET42" s="89"/>
      <c r="EY42" s="89"/>
      <c r="EZ42" s="89"/>
      <c r="FE42" s="89"/>
      <c r="FF42" s="89"/>
      <c r="FH42" s="89"/>
      <c r="FI42" s="89"/>
      <c r="FQ42" s="89"/>
      <c r="FR42" s="89"/>
      <c r="FT42" s="89"/>
      <c r="FU42" s="89"/>
      <c r="FW42" s="89"/>
      <c r="FX42" s="89"/>
      <c r="FZ42" s="89"/>
      <c r="GA42" s="89"/>
      <c r="GC42" s="89"/>
      <c r="GD42" s="89"/>
    </row>
    <row r="43" spans="2:189" ht="12.75" customHeight="1" x14ac:dyDescent="0.2">
      <c r="AX43" s="89"/>
      <c r="AY43" s="89"/>
      <c r="BJ43" s="89"/>
      <c r="BK43" s="89"/>
      <c r="BS43" s="89"/>
      <c r="BT43" s="89"/>
      <c r="BV43" s="89"/>
      <c r="BW43" s="89"/>
      <c r="BY43" s="89"/>
      <c r="BZ43" s="89"/>
      <c r="CB43" s="89"/>
      <c r="CC43" s="89"/>
      <c r="CE43" s="89"/>
      <c r="CF43" s="89"/>
    </row>
    <row r="44" spans="2:189" x14ac:dyDescent="0.2">
      <c r="CH44" s="89"/>
      <c r="CI44" s="89"/>
      <c r="CK44" s="89"/>
      <c r="CL44" s="89"/>
      <c r="CN44" s="89"/>
      <c r="CO44" s="89"/>
      <c r="CQ44" s="89"/>
      <c r="CR44" s="89"/>
      <c r="EP44" s="89"/>
      <c r="EQ44" s="89"/>
      <c r="ES44" s="89"/>
      <c r="ET44" s="89"/>
      <c r="EY44" s="89"/>
      <c r="EZ44" s="89"/>
      <c r="FE44" s="89"/>
      <c r="FF44" s="89"/>
      <c r="FH44" s="89"/>
      <c r="FI44" s="89"/>
      <c r="FQ44" s="89"/>
      <c r="FR44" s="89"/>
      <c r="FT44" s="89"/>
      <c r="FU44" s="89"/>
      <c r="FW44" s="89"/>
      <c r="FX44" s="89"/>
      <c r="FZ44" s="89"/>
      <c r="GA44" s="89"/>
      <c r="GC44" s="89"/>
      <c r="GD44" s="89"/>
    </row>
    <row r="45" spans="2:189" x14ac:dyDescent="0.2">
      <c r="AX45" s="113"/>
      <c r="BJ45" s="113"/>
      <c r="BS45" s="113"/>
      <c r="BV45" s="113"/>
      <c r="BY45" s="113"/>
      <c r="CB45" s="113"/>
      <c r="CE45" s="113"/>
    </row>
    <row r="46" spans="2:189" x14ac:dyDescent="0.2">
      <c r="CH46" s="113"/>
      <c r="CK46" s="113"/>
      <c r="CN46" s="113"/>
      <c r="CQ46" s="113"/>
      <c r="EP46" s="113"/>
      <c r="ES46" s="113"/>
      <c r="EY46" s="113"/>
      <c r="FE46" s="113"/>
      <c r="FH46" s="113"/>
      <c r="FQ46" s="113"/>
      <c r="FT46" s="113"/>
      <c r="FW46" s="113"/>
      <c r="FZ46" s="113"/>
      <c r="GC46" s="113"/>
    </row>
  </sheetData>
  <mergeCells count="190">
    <mergeCell ref="O2:AV2"/>
    <mergeCell ref="O3:AT3"/>
    <mergeCell ref="FQ31:FR31"/>
    <mergeCell ref="C25:F26"/>
    <mergeCell ref="H25:K26"/>
    <mergeCell ref="E28:F28"/>
    <mergeCell ref="H28:I28"/>
    <mergeCell ref="E31:F31"/>
    <mergeCell ref="H31:I31"/>
    <mergeCell ref="FK31:FL31"/>
    <mergeCell ref="EP28:EQ28"/>
    <mergeCell ref="FH28:FI28"/>
    <mergeCell ref="EV19:EW19"/>
    <mergeCell ref="EV21:EW21"/>
    <mergeCell ref="EV24:EW24"/>
    <mergeCell ref="BV24:BW24"/>
    <mergeCell ref="N9:O9"/>
    <mergeCell ref="CT9:CU9"/>
    <mergeCell ref="H10:I10"/>
    <mergeCell ref="N10:O10"/>
    <mergeCell ref="W10:X10"/>
    <mergeCell ref="AI10:AJ10"/>
    <mergeCell ref="AO10:AP10"/>
    <mergeCell ref="AX10:AY10"/>
    <mergeCell ref="BV38:BW38"/>
    <mergeCell ref="BY38:BZ38"/>
    <mergeCell ref="CB38:CC38"/>
    <mergeCell ref="L34:N35"/>
    <mergeCell ref="O34:X36"/>
    <mergeCell ref="BV31:BW31"/>
    <mergeCell ref="BY31:BZ31"/>
    <mergeCell ref="CB31:CC31"/>
    <mergeCell ref="ES38:ET38"/>
    <mergeCell ref="EP35:EQ35"/>
    <mergeCell ref="CE38:CF38"/>
    <mergeCell ref="EM38:EN38"/>
    <mergeCell ref="EP38:EQ38"/>
    <mergeCell ref="ES35:ET35"/>
    <mergeCell ref="CE31:CF31"/>
    <mergeCell ref="CN35:CO35"/>
    <mergeCell ref="CN38:CO38"/>
    <mergeCell ref="CQ31:CR31"/>
    <mergeCell ref="CQ35:CR35"/>
    <mergeCell ref="CQ38:CR38"/>
    <mergeCell ref="CK31:CL31"/>
    <mergeCell ref="CK35:CL35"/>
    <mergeCell ref="CK38:CL38"/>
    <mergeCell ref="CH38:CI38"/>
    <mergeCell ref="GF38:GG38"/>
    <mergeCell ref="FE38:FF38"/>
    <mergeCell ref="FN38:FO38"/>
    <mergeCell ref="FQ38:FR38"/>
    <mergeCell ref="FT38:FU38"/>
    <mergeCell ref="FW38:FX38"/>
    <mergeCell ref="FZ38:GA38"/>
    <mergeCell ref="FE35:FF35"/>
    <mergeCell ref="FQ35:FR35"/>
    <mergeCell ref="FT35:FU35"/>
    <mergeCell ref="FW35:FX35"/>
    <mergeCell ref="FZ35:GA35"/>
    <mergeCell ref="GC35:GD35"/>
    <mergeCell ref="GC38:GD38"/>
    <mergeCell ref="FK38:FL38"/>
    <mergeCell ref="FZ31:GA31"/>
    <mergeCell ref="CN31:CO31"/>
    <mergeCell ref="FT28:FU28"/>
    <mergeCell ref="FW28:FX28"/>
    <mergeCell ref="CN28:CO28"/>
    <mergeCell ref="CQ28:CR28"/>
    <mergeCell ref="GF31:GG31"/>
    <mergeCell ref="DR24:DS24"/>
    <mergeCell ref="ES28:ET28"/>
    <mergeCell ref="ES31:ET31"/>
    <mergeCell ref="FT31:FU31"/>
    <mergeCell ref="FW31:FX31"/>
    <mergeCell ref="EY28:EZ28"/>
    <mergeCell ref="EV31:EW31"/>
    <mergeCell ref="EY31:EZ31"/>
    <mergeCell ref="FN24:FO24"/>
    <mergeCell ref="FB24:FC24"/>
    <mergeCell ref="FN31:FO31"/>
    <mergeCell ref="GC31:GD31"/>
    <mergeCell ref="GC28:GD28"/>
    <mergeCell ref="CW24:CX24"/>
    <mergeCell ref="CZ24:DA24"/>
    <mergeCell ref="DC24:DD24"/>
    <mergeCell ref="DO24:DP24"/>
    <mergeCell ref="FB21:FC21"/>
    <mergeCell ref="FN21:FO21"/>
    <mergeCell ref="FZ28:GA28"/>
    <mergeCell ref="CH28:CI28"/>
    <mergeCell ref="FE28:FF28"/>
    <mergeCell ref="FQ28:FR28"/>
    <mergeCell ref="CE28:CF28"/>
    <mergeCell ref="CK28:CL28"/>
    <mergeCell ref="GF24:GG24"/>
    <mergeCell ref="GF21:GG21"/>
    <mergeCell ref="DF24:DG24"/>
    <mergeCell ref="DI24:DJ24"/>
    <mergeCell ref="DL24:DM24"/>
    <mergeCell ref="DU24:DV24"/>
    <mergeCell ref="DX24:DY24"/>
    <mergeCell ref="ED24:EE24"/>
    <mergeCell ref="EG24:EH24"/>
    <mergeCell ref="FK21:FL21"/>
    <mergeCell ref="FK24:FL24"/>
    <mergeCell ref="BD14:BE14"/>
    <mergeCell ref="BD17:BE17"/>
    <mergeCell ref="BG14:BH14"/>
    <mergeCell ref="BG17:BH17"/>
    <mergeCell ref="BP14:BQ14"/>
    <mergeCell ref="BP17:BQ17"/>
    <mergeCell ref="CT17:CU17"/>
    <mergeCell ref="BP24:BQ24"/>
    <mergeCell ref="BY21:BZ21"/>
    <mergeCell ref="BY24:BZ24"/>
    <mergeCell ref="CT24:CU24"/>
    <mergeCell ref="AL14:AM14"/>
    <mergeCell ref="AL17:AM17"/>
    <mergeCell ref="AU14:AV14"/>
    <mergeCell ref="AU17:AV17"/>
    <mergeCell ref="AX17:AY17"/>
    <mergeCell ref="AR14:AS14"/>
    <mergeCell ref="AR17:AS17"/>
    <mergeCell ref="BM14:BN14"/>
    <mergeCell ref="K9:L9"/>
    <mergeCell ref="K10:L10"/>
    <mergeCell ref="Q9:R9"/>
    <mergeCell ref="Q10:R10"/>
    <mergeCell ref="T9:U9"/>
    <mergeCell ref="T10:U10"/>
    <mergeCell ref="W17:X17"/>
    <mergeCell ref="Z17:AA17"/>
    <mergeCell ref="AF17:AG17"/>
    <mergeCell ref="AI17:AJ17"/>
    <mergeCell ref="AO17:AP17"/>
    <mergeCell ref="BA17:BB17"/>
    <mergeCell ref="BJ17:BK17"/>
    <mergeCell ref="Z14:AA14"/>
    <mergeCell ref="AF14:AG14"/>
    <mergeCell ref="AO14:AP14"/>
    <mergeCell ref="B6:C6"/>
    <mergeCell ref="E6:F6"/>
    <mergeCell ref="GI10:GJ10"/>
    <mergeCell ref="Z10:AA10"/>
    <mergeCell ref="GL6:GM6"/>
    <mergeCell ref="W7:X7"/>
    <mergeCell ref="Z7:AA7"/>
    <mergeCell ref="AI7:AJ7"/>
    <mergeCell ref="AO7:AP7"/>
    <mergeCell ref="AX7:AY7"/>
    <mergeCell ref="BJ7:BK7"/>
    <mergeCell ref="BJ10:BK10"/>
    <mergeCell ref="BA14:BB14"/>
    <mergeCell ref="BJ14:BK14"/>
    <mergeCell ref="CT14:CU14"/>
    <mergeCell ref="AC14:AD14"/>
    <mergeCell ref="AC17:AD17"/>
    <mergeCell ref="EM19:EN19"/>
    <mergeCell ref="BM17:BN17"/>
    <mergeCell ref="AC24:AD24"/>
    <mergeCell ref="AL24:AM24"/>
    <mergeCell ref="AU24:AV24"/>
    <mergeCell ref="BV21:BW21"/>
    <mergeCell ref="EM21:EN21"/>
    <mergeCell ref="AF24:AG24"/>
    <mergeCell ref="BA24:BB24"/>
    <mergeCell ref="BJ24:BK24"/>
    <mergeCell ref="BS24:BT24"/>
    <mergeCell ref="AX22:AY22"/>
    <mergeCell ref="EJ24:EK24"/>
    <mergeCell ref="EM24:EN24"/>
    <mergeCell ref="EA24:EB24"/>
    <mergeCell ref="AR24:AS24"/>
    <mergeCell ref="BM24:BN24"/>
    <mergeCell ref="BD24:BE24"/>
    <mergeCell ref="BG24:BH24"/>
    <mergeCell ref="CH35:CI35"/>
    <mergeCell ref="CH31:CI31"/>
    <mergeCell ref="FH31:FI31"/>
    <mergeCell ref="FH35:FI35"/>
    <mergeCell ref="FH38:FI38"/>
    <mergeCell ref="EM31:EN31"/>
    <mergeCell ref="FB31:FC31"/>
    <mergeCell ref="FE31:FF31"/>
    <mergeCell ref="EY35:EZ35"/>
    <mergeCell ref="FB38:FC38"/>
    <mergeCell ref="EV38:EW38"/>
    <mergeCell ref="EY38:EZ38"/>
    <mergeCell ref="EP31:EQ31"/>
  </mergeCells>
  <printOptions horizontalCentered="1"/>
  <pageMargins left="0.39370078740157483" right="0.39370078740157483" top="0.78740157480314965" bottom="0.78740157480314965" header="0.59055118110236227" footer="0.78740157480314965"/>
  <pageSetup paperSize="9" scale="63" fitToWidth="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K207"/>
  <sheetViews>
    <sheetView showGridLines="0" workbookViewId="0">
      <pane ySplit="4" topLeftCell="A182" activePane="bottomLeft" state="frozenSplit"/>
      <selection pane="bottomLeft" activeCell="I224" sqref="I224"/>
    </sheetView>
  </sheetViews>
  <sheetFormatPr baseColWidth="10" defaultColWidth="11.140625" defaultRowHeight="12" x14ac:dyDescent="0.2"/>
  <cols>
    <col min="1" max="1" width="1.5703125" style="292" customWidth="1"/>
    <col min="2" max="3" width="2.85546875" style="292" customWidth="1"/>
    <col min="4" max="4" width="3.28515625" style="292" bestFit="1" customWidth="1"/>
    <col min="5" max="5" width="4.85546875" style="292" bestFit="1" customWidth="1"/>
    <col min="6" max="6" width="1.85546875" style="292" bestFit="1" customWidth="1"/>
    <col min="7" max="7" width="49.85546875" style="292" bestFit="1" customWidth="1"/>
    <col min="8" max="8" width="50.7109375" style="293" bestFit="1" customWidth="1"/>
    <col min="9" max="9" width="59" style="292" customWidth="1"/>
    <col min="10" max="10" width="84.42578125" style="292" bestFit="1" customWidth="1"/>
    <col min="11" max="16384" width="11.140625" style="292"/>
  </cols>
  <sheetData>
    <row r="1" spans="2:10" ht="6" customHeight="1" thickBot="1" x14ac:dyDescent="0.25"/>
    <row r="2" spans="2:10" ht="14.25" x14ac:dyDescent="0.2">
      <c r="B2" s="635" t="s">
        <v>1131</v>
      </c>
      <c r="C2" s="638" t="s">
        <v>806</v>
      </c>
      <c r="E2" s="297"/>
      <c r="G2" s="297"/>
      <c r="H2" s="644" t="s">
        <v>1492</v>
      </c>
      <c r="I2" s="644"/>
    </row>
    <row r="3" spans="2:10" ht="20.100000000000001" customHeight="1" thickBot="1" x14ac:dyDescent="0.25">
      <c r="B3" s="636"/>
      <c r="C3" s="639"/>
      <c r="E3" s="296"/>
      <c r="G3" s="296"/>
      <c r="H3" s="645" t="s">
        <v>1228</v>
      </c>
      <c r="I3" s="645"/>
    </row>
    <row r="4" spans="2:10" ht="20.100000000000001" customHeight="1" thickBot="1" x14ac:dyDescent="0.25">
      <c r="B4" s="637"/>
      <c r="C4" s="640"/>
      <c r="D4" s="484" t="s">
        <v>3</v>
      </c>
      <c r="E4" s="316" t="s">
        <v>353</v>
      </c>
      <c r="F4" s="316" t="s">
        <v>8</v>
      </c>
      <c r="G4" s="316" t="s">
        <v>698</v>
      </c>
      <c r="H4" s="316" t="s">
        <v>697</v>
      </c>
      <c r="I4" s="316" t="s">
        <v>725</v>
      </c>
      <c r="J4" s="317" t="s">
        <v>1232</v>
      </c>
    </row>
    <row r="5" spans="2:10" s="294" customFormat="1" ht="20.100000000000001" customHeight="1" thickBot="1" x14ac:dyDescent="0.25">
      <c r="D5" s="642" t="s">
        <v>1222</v>
      </c>
      <c r="E5" s="642"/>
      <c r="F5" s="642"/>
      <c r="G5" s="642"/>
      <c r="H5" s="642"/>
    </row>
    <row r="6" spans="2:10" x14ac:dyDescent="0.2">
      <c r="B6" s="485" t="s">
        <v>506</v>
      </c>
      <c r="C6" s="486" t="s">
        <v>506</v>
      </c>
      <c r="D6" s="318" t="s">
        <v>404</v>
      </c>
      <c r="E6" s="398" t="s">
        <v>354</v>
      </c>
      <c r="F6" s="398" t="s">
        <v>414</v>
      </c>
      <c r="G6" s="298" t="s">
        <v>345</v>
      </c>
      <c r="H6" s="299" t="s">
        <v>24</v>
      </c>
      <c r="I6" s="400"/>
      <c r="J6" s="321" t="s">
        <v>809</v>
      </c>
    </row>
    <row r="7" spans="2:10" ht="24" x14ac:dyDescent="0.2">
      <c r="B7" s="487" t="s">
        <v>506</v>
      </c>
      <c r="C7" s="488" t="s">
        <v>506</v>
      </c>
      <c r="D7" s="319" t="s">
        <v>404</v>
      </c>
      <c r="E7" s="397" t="s">
        <v>356</v>
      </c>
      <c r="F7" s="397" t="s">
        <v>415</v>
      </c>
      <c r="G7" s="301" t="s">
        <v>699</v>
      </c>
      <c r="H7" s="302" t="s">
        <v>726</v>
      </c>
      <c r="I7" s="302"/>
      <c r="J7" s="322" t="s">
        <v>810</v>
      </c>
    </row>
    <row r="8" spans="2:10" ht="36" x14ac:dyDescent="0.2">
      <c r="B8" s="487" t="s">
        <v>506</v>
      </c>
      <c r="C8" s="488" t="s">
        <v>506</v>
      </c>
      <c r="D8" s="319" t="s">
        <v>404</v>
      </c>
      <c r="E8" s="397" t="s">
        <v>355</v>
      </c>
      <c r="F8" s="397" t="s">
        <v>414</v>
      </c>
      <c r="G8" s="301" t="s">
        <v>1024</v>
      </c>
      <c r="H8" s="303" t="s">
        <v>700</v>
      </c>
      <c r="I8" s="303" t="s">
        <v>1029</v>
      </c>
      <c r="J8" s="322" t="s">
        <v>811</v>
      </c>
    </row>
    <row r="9" spans="2:10" ht="36" x14ac:dyDescent="0.2">
      <c r="B9" s="487" t="s">
        <v>506</v>
      </c>
      <c r="C9" s="488" t="s">
        <v>506</v>
      </c>
      <c r="D9" s="319" t="s">
        <v>404</v>
      </c>
      <c r="E9" s="397" t="s">
        <v>357</v>
      </c>
      <c r="F9" s="397" t="s">
        <v>414</v>
      </c>
      <c r="G9" s="304" t="s">
        <v>701</v>
      </c>
      <c r="H9" s="305" t="s">
        <v>25</v>
      </c>
      <c r="I9" s="303" t="s">
        <v>1030</v>
      </c>
      <c r="J9" s="322" t="s">
        <v>812</v>
      </c>
    </row>
    <row r="10" spans="2:10" x14ac:dyDescent="0.2">
      <c r="B10" s="487" t="s">
        <v>506</v>
      </c>
      <c r="C10" s="488" t="s">
        <v>506</v>
      </c>
      <c r="D10" s="319" t="s">
        <v>404</v>
      </c>
      <c r="E10" s="397" t="s">
        <v>358</v>
      </c>
      <c r="F10" s="397" t="s">
        <v>414</v>
      </c>
      <c r="G10" s="300" t="s">
        <v>346</v>
      </c>
      <c r="H10" s="304" t="s">
        <v>1017</v>
      </c>
      <c r="I10" s="304"/>
      <c r="J10" s="322" t="s">
        <v>813</v>
      </c>
    </row>
    <row r="11" spans="2:10" x14ac:dyDescent="0.2">
      <c r="B11" s="487" t="s">
        <v>506</v>
      </c>
      <c r="C11" s="488" t="s">
        <v>506</v>
      </c>
      <c r="D11" s="319" t="s">
        <v>404</v>
      </c>
      <c r="E11" s="397" t="s">
        <v>359</v>
      </c>
      <c r="F11" s="397" t="s">
        <v>414</v>
      </c>
      <c r="G11" s="305" t="s">
        <v>702</v>
      </c>
      <c r="H11" s="305" t="s">
        <v>1016</v>
      </c>
      <c r="I11" s="303"/>
      <c r="J11" s="322" t="s">
        <v>814</v>
      </c>
    </row>
    <row r="12" spans="2:10" x14ac:dyDescent="0.2">
      <c r="B12" s="487" t="s">
        <v>506</v>
      </c>
      <c r="C12" s="488" t="s">
        <v>506</v>
      </c>
      <c r="D12" s="319" t="s">
        <v>404</v>
      </c>
      <c r="E12" s="397" t="s">
        <v>360</v>
      </c>
      <c r="F12" s="397" t="s">
        <v>414</v>
      </c>
      <c r="G12" s="300" t="s">
        <v>703</v>
      </c>
      <c r="H12" s="303" t="s">
        <v>696</v>
      </c>
      <c r="I12" s="303"/>
      <c r="J12" s="322" t="s">
        <v>815</v>
      </c>
    </row>
    <row r="13" spans="2:10" ht="24" x14ac:dyDescent="0.2">
      <c r="B13" s="487" t="s">
        <v>506</v>
      </c>
      <c r="C13" s="488" t="s">
        <v>506</v>
      </c>
      <c r="D13" s="319" t="s">
        <v>404</v>
      </c>
      <c r="E13" s="397" t="s">
        <v>361</v>
      </c>
      <c r="F13" s="397" t="s">
        <v>414</v>
      </c>
      <c r="G13" s="305" t="s">
        <v>340</v>
      </c>
      <c r="H13" s="305" t="s">
        <v>25</v>
      </c>
      <c r="I13" s="303" t="s">
        <v>1025</v>
      </c>
      <c r="J13" s="322" t="s">
        <v>816</v>
      </c>
    </row>
    <row r="14" spans="2:10" ht="48" x14ac:dyDescent="0.2">
      <c r="B14" s="487" t="s">
        <v>506</v>
      </c>
      <c r="C14" s="488" t="s">
        <v>506</v>
      </c>
      <c r="D14" s="319" t="s">
        <v>404</v>
      </c>
      <c r="E14" s="397" t="s">
        <v>362</v>
      </c>
      <c r="F14" s="397" t="s">
        <v>414</v>
      </c>
      <c r="G14" s="301" t="s">
        <v>695</v>
      </c>
      <c r="H14" s="476" t="s">
        <v>1118</v>
      </c>
      <c r="I14" s="476" t="s">
        <v>1026</v>
      </c>
      <c r="J14" s="322" t="s">
        <v>817</v>
      </c>
    </row>
    <row r="15" spans="2:10" x14ac:dyDescent="0.2">
      <c r="B15" s="487" t="s">
        <v>506</v>
      </c>
      <c r="C15" s="488" t="s">
        <v>506</v>
      </c>
      <c r="D15" s="319" t="s">
        <v>404</v>
      </c>
      <c r="E15" s="397" t="s">
        <v>363</v>
      </c>
      <c r="F15" s="397" t="s">
        <v>414</v>
      </c>
      <c r="G15" s="305" t="s">
        <v>364</v>
      </c>
      <c r="H15" s="305" t="s">
        <v>24</v>
      </c>
      <c r="I15" s="303"/>
      <c r="J15" s="322" t="s">
        <v>818</v>
      </c>
    </row>
    <row r="16" spans="2:10" x14ac:dyDescent="0.2">
      <c r="B16" s="491" t="s">
        <v>473</v>
      </c>
      <c r="C16" s="488" t="s">
        <v>506</v>
      </c>
      <c r="D16" s="319" t="s">
        <v>404</v>
      </c>
      <c r="E16" s="397" t="s">
        <v>1235</v>
      </c>
      <c r="F16" s="397" t="s">
        <v>414</v>
      </c>
      <c r="G16" s="305" t="s">
        <v>1240</v>
      </c>
      <c r="H16" s="305" t="s">
        <v>24</v>
      </c>
      <c r="I16" s="303"/>
      <c r="J16" s="322" t="s">
        <v>1245</v>
      </c>
    </row>
    <row r="17" spans="2:10" x14ac:dyDescent="0.2">
      <c r="B17" s="491" t="s">
        <v>473</v>
      </c>
      <c r="C17" s="488" t="s">
        <v>506</v>
      </c>
      <c r="D17" s="319" t="s">
        <v>404</v>
      </c>
      <c r="E17" s="397" t="s">
        <v>1236</v>
      </c>
      <c r="F17" s="397" t="s">
        <v>415</v>
      </c>
      <c r="G17" s="305" t="s">
        <v>1241</v>
      </c>
      <c r="H17" s="305" t="s">
        <v>24</v>
      </c>
      <c r="I17" s="303"/>
      <c r="J17" s="322" t="s">
        <v>1246</v>
      </c>
    </row>
    <row r="18" spans="2:10" x14ac:dyDescent="0.2">
      <c r="B18" s="491" t="s">
        <v>473</v>
      </c>
      <c r="C18" s="488" t="s">
        <v>506</v>
      </c>
      <c r="D18" s="319" t="s">
        <v>404</v>
      </c>
      <c r="E18" s="397" t="s">
        <v>1237</v>
      </c>
      <c r="F18" s="397" t="s">
        <v>415</v>
      </c>
      <c r="G18" s="305" t="s">
        <v>1334</v>
      </c>
      <c r="H18" s="305" t="s">
        <v>24</v>
      </c>
      <c r="I18" s="303"/>
      <c r="J18" s="322" t="s">
        <v>1247</v>
      </c>
    </row>
    <row r="19" spans="2:10" x14ac:dyDescent="0.2">
      <c r="B19" s="491" t="s">
        <v>473</v>
      </c>
      <c r="C19" s="488" t="s">
        <v>506</v>
      </c>
      <c r="D19" s="319" t="s">
        <v>404</v>
      </c>
      <c r="E19" s="397" t="s">
        <v>1258</v>
      </c>
      <c r="F19" s="397" t="s">
        <v>414</v>
      </c>
      <c r="G19" s="305" t="s">
        <v>1242</v>
      </c>
      <c r="H19" s="305" t="s">
        <v>24</v>
      </c>
      <c r="I19" s="303"/>
      <c r="J19" s="322" t="s">
        <v>1248</v>
      </c>
    </row>
    <row r="20" spans="2:10" x14ac:dyDescent="0.2">
      <c r="B20" s="491" t="s">
        <v>473</v>
      </c>
      <c r="C20" s="488" t="s">
        <v>506</v>
      </c>
      <c r="D20" s="319" t="s">
        <v>404</v>
      </c>
      <c r="E20" s="397" t="s">
        <v>1238</v>
      </c>
      <c r="F20" s="397" t="s">
        <v>414</v>
      </c>
      <c r="G20" s="305" t="s">
        <v>1243</v>
      </c>
      <c r="H20" s="305" t="s">
        <v>98</v>
      </c>
      <c r="I20" s="303"/>
      <c r="J20" s="322" t="s">
        <v>1249</v>
      </c>
    </row>
    <row r="21" spans="2:10" x14ac:dyDescent="0.2">
      <c r="B21" s="491" t="s">
        <v>473</v>
      </c>
      <c r="C21" s="488" t="s">
        <v>506</v>
      </c>
      <c r="D21" s="319" t="s">
        <v>404</v>
      </c>
      <c r="E21" s="397" t="s">
        <v>1239</v>
      </c>
      <c r="F21" s="397" t="s">
        <v>414</v>
      </c>
      <c r="G21" s="305" t="s">
        <v>1244</v>
      </c>
      <c r="H21" s="305" t="s">
        <v>704</v>
      </c>
      <c r="I21" s="303"/>
      <c r="J21" s="322" t="s">
        <v>1250</v>
      </c>
    </row>
    <row r="22" spans="2:10" ht="24" x14ac:dyDescent="0.2">
      <c r="B22" s="487" t="s">
        <v>506</v>
      </c>
      <c r="C22" s="488" t="s">
        <v>506</v>
      </c>
      <c r="D22" s="319" t="s">
        <v>404</v>
      </c>
      <c r="E22" s="397" t="s">
        <v>365</v>
      </c>
      <c r="F22" s="397" t="s">
        <v>414</v>
      </c>
      <c r="G22" s="300" t="s">
        <v>339</v>
      </c>
      <c r="H22" s="307" t="s">
        <v>25</v>
      </c>
      <c r="I22" s="307" t="s">
        <v>1032</v>
      </c>
      <c r="J22" s="322" t="s">
        <v>819</v>
      </c>
    </row>
    <row r="23" spans="2:10" ht="60" x14ac:dyDescent="0.2">
      <c r="B23" s="487" t="s">
        <v>506</v>
      </c>
      <c r="C23" s="488" t="s">
        <v>506</v>
      </c>
      <c r="D23" s="319" t="s">
        <v>404</v>
      </c>
      <c r="E23" s="397" t="s">
        <v>366</v>
      </c>
      <c r="F23" s="397" t="s">
        <v>414</v>
      </c>
      <c r="G23" s="305" t="s">
        <v>1031</v>
      </c>
      <c r="H23" s="476" t="s">
        <v>1171</v>
      </c>
      <c r="I23" s="476" t="s">
        <v>1033</v>
      </c>
      <c r="J23" s="322" t="s">
        <v>820</v>
      </c>
    </row>
    <row r="24" spans="2:10" x14ac:dyDescent="0.2">
      <c r="B24" s="487" t="s">
        <v>506</v>
      </c>
      <c r="C24" s="488" t="s">
        <v>506</v>
      </c>
      <c r="D24" s="319" t="s">
        <v>404</v>
      </c>
      <c r="E24" s="397" t="s">
        <v>367</v>
      </c>
      <c r="F24" s="397" t="s">
        <v>415</v>
      </c>
      <c r="G24" s="305" t="s">
        <v>368</v>
      </c>
      <c r="H24" s="305" t="s">
        <v>24</v>
      </c>
      <c r="I24" s="303"/>
      <c r="J24" s="322" t="s">
        <v>821</v>
      </c>
    </row>
    <row r="25" spans="2:10" ht="36" x14ac:dyDescent="0.2">
      <c r="B25" s="487" t="s">
        <v>506</v>
      </c>
      <c r="C25" s="488" t="s">
        <v>506</v>
      </c>
      <c r="D25" s="319" t="s">
        <v>404</v>
      </c>
      <c r="E25" s="397" t="s">
        <v>369</v>
      </c>
      <c r="F25" s="397" t="s">
        <v>414</v>
      </c>
      <c r="G25" s="301" t="s">
        <v>336</v>
      </c>
      <c r="H25" s="301" t="s">
        <v>25</v>
      </c>
      <c r="I25" s="304" t="s">
        <v>1034</v>
      </c>
      <c r="J25" s="322" t="s">
        <v>822</v>
      </c>
    </row>
    <row r="26" spans="2:10" ht="60" x14ac:dyDescent="0.2">
      <c r="B26" s="487" t="s">
        <v>506</v>
      </c>
      <c r="C26" s="488" t="s">
        <v>506</v>
      </c>
      <c r="D26" s="319" t="s">
        <v>404</v>
      </c>
      <c r="E26" s="397" t="s">
        <v>370</v>
      </c>
      <c r="F26" s="397" t="s">
        <v>414</v>
      </c>
      <c r="G26" s="305" t="s">
        <v>808</v>
      </c>
      <c r="H26" s="476" t="s">
        <v>1171</v>
      </c>
      <c r="I26" s="476" t="s">
        <v>1040</v>
      </c>
      <c r="J26" s="322" t="s">
        <v>823</v>
      </c>
    </row>
    <row r="27" spans="2:10" x14ac:dyDescent="0.2">
      <c r="B27" s="487" t="s">
        <v>506</v>
      </c>
      <c r="C27" s="488" t="s">
        <v>506</v>
      </c>
      <c r="D27" s="319" t="s">
        <v>404</v>
      </c>
      <c r="E27" s="397" t="s">
        <v>371</v>
      </c>
      <c r="F27" s="397" t="s">
        <v>414</v>
      </c>
      <c r="G27" s="300" t="s">
        <v>1041</v>
      </c>
      <c r="H27" s="307" t="s">
        <v>24</v>
      </c>
      <c r="I27" s="307"/>
      <c r="J27" s="322" t="s">
        <v>824</v>
      </c>
    </row>
    <row r="28" spans="2:10" x14ac:dyDescent="0.2">
      <c r="B28" s="487" t="s">
        <v>506</v>
      </c>
      <c r="C28" s="488" t="s">
        <v>506</v>
      </c>
      <c r="D28" s="319" t="s">
        <v>404</v>
      </c>
      <c r="E28" s="397" t="s">
        <v>372</v>
      </c>
      <c r="F28" s="397" t="s">
        <v>414</v>
      </c>
      <c r="G28" s="305" t="s">
        <v>1043</v>
      </c>
      <c r="H28" s="305" t="s">
        <v>24</v>
      </c>
      <c r="I28" s="303"/>
      <c r="J28" s="322" t="s">
        <v>825</v>
      </c>
    </row>
    <row r="29" spans="2:10" x14ac:dyDescent="0.2">
      <c r="B29" s="487" t="s">
        <v>506</v>
      </c>
      <c r="C29" s="488" t="s">
        <v>506</v>
      </c>
      <c r="D29" s="319" t="s">
        <v>404</v>
      </c>
      <c r="E29" s="397" t="s">
        <v>373</v>
      </c>
      <c r="F29" s="397" t="s">
        <v>415</v>
      </c>
      <c r="G29" s="305" t="s">
        <v>1042</v>
      </c>
      <c r="H29" s="305" t="s">
        <v>24</v>
      </c>
      <c r="I29" s="303"/>
      <c r="J29" s="322" t="s">
        <v>826</v>
      </c>
    </row>
    <row r="30" spans="2:10" x14ac:dyDescent="0.2">
      <c r="B30" s="487" t="s">
        <v>506</v>
      </c>
      <c r="C30" s="488" t="s">
        <v>506</v>
      </c>
      <c r="D30" s="319" t="s">
        <v>404</v>
      </c>
      <c r="E30" s="397" t="s">
        <v>374</v>
      </c>
      <c r="F30" s="397" t="s">
        <v>415</v>
      </c>
      <c r="G30" s="305" t="s">
        <v>1044</v>
      </c>
      <c r="H30" s="305" t="s">
        <v>24</v>
      </c>
      <c r="I30" s="303"/>
      <c r="J30" s="322" t="s">
        <v>827</v>
      </c>
    </row>
    <row r="31" spans="2:10" x14ac:dyDescent="0.2">
      <c r="B31" s="487" t="s">
        <v>506</v>
      </c>
      <c r="C31" s="488" t="s">
        <v>506</v>
      </c>
      <c r="D31" s="319" t="s">
        <v>404</v>
      </c>
      <c r="E31" s="397" t="s">
        <v>375</v>
      </c>
      <c r="F31" s="397" t="s">
        <v>414</v>
      </c>
      <c r="G31" s="305" t="s">
        <v>1045</v>
      </c>
      <c r="H31" s="305" t="s">
        <v>24</v>
      </c>
      <c r="I31" s="303"/>
      <c r="J31" s="322" t="s">
        <v>828</v>
      </c>
    </row>
    <row r="32" spans="2:10" x14ac:dyDescent="0.2">
      <c r="B32" s="487" t="s">
        <v>506</v>
      </c>
      <c r="C32" s="488" t="s">
        <v>506</v>
      </c>
      <c r="D32" s="319" t="s">
        <v>404</v>
      </c>
      <c r="E32" s="397" t="s">
        <v>376</v>
      </c>
      <c r="F32" s="397" t="s">
        <v>414</v>
      </c>
      <c r="G32" s="305" t="s">
        <v>1046</v>
      </c>
      <c r="H32" s="305" t="s">
        <v>98</v>
      </c>
      <c r="I32" s="303"/>
      <c r="J32" s="322" t="s">
        <v>829</v>
      </c>
    </row>
    <row r="33" spans="2:10" x14ac:dyDescent="0.2">
      <c r="B33" s="487" t="s">
        <v>506</v>
      </c>
      <c r="C33" s="488" t="s">
        <v>506</v>
      </c>
      <c r="D33" s="319" t="s">
        <v>404</v>
      </c>
      <c r="E33" s="397" t="s">
        <v>377</v>
      </c>
      <c r="F33" s="397" t="s">
        <v>415</v>
      </c>
      <c r="G33" s="305" t="s">
        <v>1048</v>
      </c>
      <c r="H33" s="305" t="s">
        <v>704</v>
      </c>
      <c r="I33" s="303"/>
      <c r="J33" s="322" t="s">
        <v>830</v>
      </c>
    </row>
    <row r="34" spans="2:10" x14ac:dyDescent="0.2">
      <c r="B34" s="487" t="s">
        <v>506</v>
      </c>
      <c r="C34" s="488" t="s">
        <v>506</v>
      </c>
      <c r="D34" s="319" t="s">
        <v>404</v>
      </c>
      <c r="E34" s="397" t="s">
        <v>685</v>
      </c>
      <c r="F34" s="397" t="s">
        <v>415</v>
      </c>
      <c r="G34" s="305" t="s">
        <v>1049</v>
      </c>
      <c r="H34" s="305" t="s">
        <v>25</v>
      </c>
      <c r="I34" s="303"/>
      <c r="J34" s="322" t="s">
        <v>831</v>
      </c>
    </row>
    <row r="35" spans="2:10" x14ac:dyDescent="0.2">
      <c r="B35" s="487" t="s">
        <v>506</v>
      </c>
      <c r="C35" s="488" t="s">
        <v>506</v>
      </c>
      <c r="D35" s="319" t="s">
        <v>404</v>
      </c>
      <c r="E35" s="397" t="s">
        <v>686</v>
      </c>
      <c r="F35" s="397" t="s">
        <v>69</v>
      </c>
      <c r="G35" s="305" t="s">
        <v>694</v>
      </c>
      <c r="H35" s="306" t="s">
        <v>1170</v>
      </c>
      <c r="I35" s="478" t="s">
        <v>1311</v>
      </c>
      <c r="J35" s="322" t="s">
        <v>832</v>
      </c>
    </row>
    <row r="36" spans="2:10" x14ac:dyDescent="0.2">
      <c r="B36" s="491" t="s">
        <v>473</v>
      </c>
      <c r="C36" s="488" t="s">
        <v>506</v>
      </c>
      <c r="D36" s="319" t="s">
        <v>404</v>
      </c>
      <c r="E36" s="397" t="s">
        <v>1251</v>
      </c>
      <c r="F36" s="397" t="s">
        <v>69</v>
      </c>
      <c r="G36" s="305" t="s">
        <v>1330</v>
      </c>
      <c r="H36" s="305" t="s">
        <v>24</v>
      </c>
      <c r="I36" s="478" t="s">
        <v>1312</v>
      </c>
      <c r="J36" s="322" t="s">
        <v>1265</v>
      </c>
    </row>
    <row r="37" spans="2:10" x14ac:dyDescent="0.2">
      <c r="B37" s="491" t="s">
        <v>473</v>
      </c>
      <c r="C37" s="488" t="s">
        <v>506</v>
      </c>
      <c r="D37" s="319" t="s">
        <v>404</v>
      </c>
      <c r="E37" s="397" t="s">
        <v>1252</v>
      </c>
      <c r="F37" s="397" t="s">
        <v>69</v>
      </c>
      <c r="G37" s="305" t="s">
        <v>1259</v>
      </c>
      <c r="H37" s="305" t="s">
        <v>24</v>
      </c>
      <c r="I37" s="478" t="s">
        <v>1312</v>
      </c>
      <c r="J37" s="322" t="s">
        <v>1266</v>
      </c>
    </row>
    <row r="38" spans="2:10" x14ac:dyDescent="0.2">
      <c r="B38" s="491" t="s">
        <v>473</v>
      </c>
      <c r="C38" s="488" t="s">
        <v>506</v>
      </c>
      <c r="D38" s="319" t="s">
        <v>404</v>
      </c>
      <c r="E38" s="397" t="s">
        <v>1253</v>
      </c>
      <c r="F38" s="397" t="s">
        <v>415</v>
      </c>
      <c r="G38" s="305" t="s">
        <v>1260</v>
      </c>
      <c r="H38" s="305" t="s">
        <v>24</v>
      </c>
      <c r="I38" s="479" t="s">
        <v>1506</v>
      </c>
      <c r="J38" s="322" t="s">
        <v>1267</v>
      </c>
    </row>
    <row r="39" spans="2:10" x14ac:dyDescent="0.2">
      <c r="B39" s="491" t="s">
        <v>473</v>
      </c>
      <c r="C39" s="488" t="s">
        <v>506</v>
      </c>
      <c r="D39" s="319" t="s">
        <v>404</v>
      </c>
      <c r="E39" s="397" t="s">
        <v>1254</v>
      </c>
      <c r="F39" s="397" t="s">
        <v>415</v>
      </c>
      <c r="G39" s="305" t="s">
        <v>1261</v>
      </c>
      <c r="H39" s="305" t="s">
        <v>24</v>
      </c>
      <c r="I39" s="479" t="s">
        <v>1506</v>
      </c>
      <c r="J39" s="322" t="s">
        <v>1268</v>
      </c>
    </row>
    <row r="40" spans="2:10" x14ac:dyDescent="0.2">
      <c r="B40" s="491" t="s">
        <v>473</v>
      </c>
      <c r="C40" s="488" t="s">
        <v>506</v>
      </c>
      <c r="D40" s="319" t="s">
        <v>404</v>
      </c>
      <c r="E40" s="397" t="s">
        <v>1255</v>
      </c>
      <c r="F40" s="397" t="s">
        <v>69</v>
      </c>
      <c r="G40" s="305" t="s">
        <v>1262</v>
      </c>
      <c r="H40" s="305" t="s">
        <v>24</v>
      </c>
      <c r="I40" s="478" t="s">
        <v>1312</v>
      </c>
      <c r="J40" s="322" t="s">
        <v>1269</v>
      </c>
    </row>
    <row r="41" spans="2:10" x14ac:dyDescent="0.2">
      <c r="B41" s="491" t="s">
        <v>473</v>
      </c>
      <c r="C41" s="488" t="s">
        <v>506</v>
      </c>
      <c r="D41" s="319" t="s">
        <v>404</v>
      </c>
      <c r="E41" s="397" t="s">
        <v>1256</v>
      </c>
      <c r="F41" s="397" t="s">
        <v>69</v>
      </c>
      <c r="G41" s="305" t="s">
        <v>1263</v>
      </c>
      <c r="H41" s="305" t="s">
        <v>98</v>
      </c>
      <c r="I41" s="478" t="s">
        <v>1312</v>
      </c>
      <c r="J41" s="322" t="s">
        <v>1270</v>
      </c>
    </row>
    <row r="42" spans="2:10" x14ac:dyDescent="0.2">
      <c r="B42" s="491" t="s">
        <v>473</v>
      </c>
      <c r="C42" s="488" t="s">
        <v>506</v>
      </c>
      <c r="D42" s="319" t="s">
        <v>404</v>
      </c>
      <c r="E42" s="397" t="s">
        <v>1257</v>
      </c>
      <c r="F42" s="397" t="s">
        <v>69</v>
      </c>
      <c r="G42" s="305" t="s">
        <v>1264</v>
      </c>
      <c r="H42" s="305" t="s">
        <v>704</v>
      </c>
      <c r="I42" s="478" t="s">
        <v>1312</v>
      </c>
      <c r="J42" s="322" t="s">
        <v>1271</v>
      </c>
    </row>
    <row r="43" spans="2:10" x14ac:dyDescent="0.2">
      <c r="B43" s="491" t="s">
        <v>473</v>
      </c>
      <c r="C43" s="488" t="s">
        <v>506</v>
      </c>
      <c r="D43" s="319" t="s">
        <v>404</v>
      </c>
      <c r="E43" s="397" t="s">
        <v>1272</v>
      </c>
      <c r="F43" s="397" t="s">
        <v>69</v>
      </c>
      <c r="G43" s="305" t="s">
        <v>1331</v>
      </c>
      <c r="H43" s="305" t="s">
        <v>24</v>
      </c>
      <c r="I43" s="478" t="s">
        <v>1313</v>
      </c>
      <c r="J43" s="322" t="s">
        <v>1290</v>
      </c>
    </row>
    <row r="44" spans="2:10" x14ac:dyDescent="0.2">
      <c r="B44" s="491" t="s">
        <v>473</v>
      </c>
      <c r="C44" s="488" t="s">
        <v>506</v>
      </c>
      <c r="D44" s="319" t="s">
        <v>404</v>
      </c>
      <c r="E44" s="397" t="s">
        <v>1273</v>
      </c>
      <c r="F44" s="397" t="s">
        <v>69</v>
      </c>
      <c r="G44" s="305" t="s">
        <v>1284</v>
      </c>
      <c r="H44" s="305" t="s">
        <v>24</v>
      </c>
      <c r="I44" s="478" t="s">
        <v>1313</v>
      </c>
      <c r="J44" s="322" t="s">
        <v>1291</v>
      </c>
    </row>
    <row r="45" spans="2:10" x14ac:dyDescent="0.2">
      <c r="B45" s="491" t="s">
        <v>473</v>
      </c>
      <c r="C45" s="488" t="s">
        <v>506</v>
      </c>
      <c r="D45" s="319" t="s">
        <v>404</v>
      </c>
      <c r="E45" s="397" t="s">
        <v>1274</v>
      </c>
      <c r="F45" s="397" t="s">
        <v>415</v>
      </c>
      <c r="G45" s="305" t="s">
        <v>1285</v>
      </c>
      <c r="H45" s="305" t="s">
        <v>24</v>
      </c>
      <c r="I45" s="479" t="s">
        <v>1507</v>
      </c>
      <c r="J45" s="322" t="s">
        <v>1292</v>
      </c>
    </row>
    <row r="46" spans="2:10" x14ac:dyDescent="0.2">
      <c r="B46" s="491" t="s">
        <v>473</v>
      </c>
      <c r="C46" s="488" t="s">
        <v>506</v>
      </c>
      <c r="D46" s="319" t="s">
        <v>404</v>
      </c>
      <c r="E46" s="397" t="s">
        <v>1275</v>
      </c>
      <c r="F46" s="397" t="s">
        <v>415</v>
      </c>
      <c r="G46" s="305" t="s">
        <v>1286</v>
      </c>
      <c r="H46" s="305" t="s">
        <v>24</v>
      </c>
      <c r="I46" s="479" t="s">
        <v>1507</v>
      </c>
      <c r="J46" s="322" t="s">
        <v>1293</v>
      </c>
    </row>
    <row r="47" spans="2:10" x14ac:dyDescent="0.2">
      <c r="B47" s="491" t="s">
        <v>473</v>
      </c>
      <c r="C47" s="488" t="s">
        <v>506</v>
      </c>
      <c r="D47" s="319" t="s">
        <v>404</v>
      </c>
      <c r="E47" s="397" t="s">
        <v>1276</v>
      </c>
      <c r="F47" s="397" t="s">
        <v>69</v>
      </c>
      <c r="G47" s="305" t="s">
        <v>1287</v>
      </c>
      <c r="H47" s="305" t="s">
        <v>24</v>
      </c>
      <c r="I47" s="478" t="s">
        <v>1313</v>
      </c>
      <c r="J47" s="322" t="s">
        <v>1294</v>
      </c>
    </row>
    <row r="48" spans="2:10" x14ac:dyDescent="0.2">
      <c r="B48" s="491" t="s">
        <v>473</v>
      </c>
      <c r="C48" s="488" t="s">
        <v>506</v>
      </c>
      <c r="D48" s="319" t="s">
        <v>404</v>
      </c>
      <c r="E48" s="397" t="s">
        <v>1277</v>
      </c>
      <c r="F48" s="397" t="s">
        <v>69</v>
      </c>
      <c r="G48" s="305" t="s">
        <v>1288</v>
      </c>
      <c r="H48" s="305" t="s">
        <v>98</v>
      </c>
      <c r="I48" s="478" t="s">
        <v>1313</v>
      </c>
      <c r="J48" s="322" t="s">
        <v>1295</v>
      </c>
    </row>
    <row r="49" spans="2:11" x14ac:dyDescent="0.2">
      <c r="B49" s="491" t="s">
        <v>473</v>
      </c>
      <c r="C49" s="488" t="s">
        <v>506</v>
      </c>
      <c r="D49" s="319" t="s">
        <v>404</v>
      </c>
      <c r="E49" s="397" t="s">
        <v>1278</v>
      </c>
      <c r="F49" s="397" t="s">
        <v>69</v>
      </c>
      <c r="G49" s="305" t="s">
        <v>1289</v>
      </c>
      <c r="H49" s="305" t="s">
        <v>704</v>
      </c>
      <c r="I49" s="478" t="s">
        <v>1313</v>
      </c>
      <c r="J49" s="322" t="s">
        <v>1296</v>
      </c>
    </row>
    <row r="50" spans="2:11" x14ac:dyDescent="0.2">
      <c r="B50" s="487" t="s">
        <v>506</v>
      </c>
      <c r="C50" s="488" t="s">
        <v>506</v>
      </c>
      <c r="D50" s="319" t="s">
        <v>404</v>
      </c>
      <c r="E50" s="397" t="s">
        <v>378</v>
      </c>
      <c r="F50" s="397" t="s">
        <v>415</v>
      </c>
      <c r="G50" s="305" t="s">
        <v>269</v>
      </c>
      <c r="H50" s="305" t="s">
        <v>24</v>
      </c>
      <c r="I50" s="303"/>
      <c r="J50" s="322" t="s">
        <v>833</v>
      </c>
    </row>
    <row r="51" spans="2:11" x14ac:dyDescent="0.2">
      <c r="B51" s="487" t="s">
        <v>506</v>
      </c>
      <c r="C51" s="488" t="s">
        <v>506</v>
      </c>
      <c r="D51" s="319" t="s">
        <v>404</v>
      </c>
      <c r="E51" s="397" t="s">
        <v>379</v>
      </c>
      <c r="F51" s="397" t="s">
        <v>69</v>
      </c>
      <c r="G51" s="305" t="s">
        <v>705</v>
      </c>
      <c r="H51" s="305" t="s">
        <v>24</v>
      </c>
      <c r="I51" s="479" t="s">
        <v>1229</v>
      </c>
      <c r="J51" s="322" t="s">
        <v>835</v>
      </c>
    </row>
    <row r="52" spans="2:11" x14ac:dyDescent="0.2">
      <c r="B52" s="491" t="s">
        <v>473</v>
      </c>
      <c r="C52" s="488" t="s">
        <v>506</v>
      </c>
      <c r="D52" s="319" t="s">
        <v>404</v>
      </c>
      <c r="E52" s="397" t="s">
        <v>865</v>
      </c>
      <c r="F52" s="397" t="s">
        <v>69</v>
      </c>
      <c r="G52" s="305" t="s">
        <v>802</v>
      </c>
      <c r="H52" s="305" t="s">
        <v>24</v>
      </c>
      <c r="I52" s="479" t="s">
        <v>1229</v>
      </c>
      <c r="J52" s="322" t="s">
        <v>834</v>
      </c>
    </row>
    <row r="53" spans="2:11" x14ac:dyDescent="0.2">
      <c r="B53" s="491" t="s">
        <v>473</v>
      </c>
      <c r="C53" s="488" t="s">
        <v>506</v>
      </c>
      <c r="D53" s="319" t="s">
        <v>404</v>
      </c>
      <c r="E53" s="397" t="s">
        <v>866</v>
      </c>
      <c r="F53" s="397" t="s">
        <v>69</v>
      </c>
      <c r="G53" s="305" t="s">
        <v>858</v>
      </c>
      <c r="H53" s="305" t="s">
        <v>964</v>
      </c>
      <c r="I53" s="479" t="s">
        <v>1229</v>
      </c>
      <c r="J53" s="322" t="s">
        <v>861</v>
      </c>
    </row>
    <row r="54" spans="2:11" x14ac:dyDescent="0.2">
      <c r="B54" s="487" t="s">
        <v>506</v>
      </c>
      <c r="C54" s="488" t="s">
        <v>506</v>
      </c>
      <c r="D54" s="319" t="s">
        <v>404</v>
      </c>
      <c r="E54" s="397" t="s">
        <v>380</v>
      </c>
      <c r="F54" s="397" t="s">
        <v>415</v>
      </c>
      <c r="G54" s="300" t="s">
        <v>1018</v>
      </c>
      <c r="H54" s="307" t="s">
        <v>1019</v>
      </c>
      <c r="I54" s="307"/>
      <c r="J54" s="322" t="s">
        <v>836</v>
      </c>
    </row>
    <row r="55" spans="2:11" x14ac:dyDescent="0.2">
      <c r="B55" s="487" t="s">
        <v>506</v>
      </c>
      <c r="C55" s="488" t="s">
        <v>506</v>
      </c>
      <c r="D55" s="319" t="s">
        <v>404</v>
      </c>
      <c r="E55" s="397" t="s">
        <v>381</v>
      </c>
      <c r="F55" s="397" t="s">
        <v>415</v>
      </c>
      <c r="G55" s="305" t="s">
        <v>706</v>
      </c>
      <c r="H55" s="305" t="s">
        <v>1021</v>
      </c>
      <c r="I55" s="303"/>
      <c r="J55" s="322" t="s">
        <v>837</v>
      </c>
    </row>
    <row r="56" spans="2:11" ht="12.75" thickBot="1" x14ac:dyDescent="0.25">
      <c r="B56" s="489" t="s">
        <v>506</v>
      </c>
      <c r="C56" s="490" t="s">
        <v>506</v>
      </c>
      <c r="D56" s="320" t="s">
        <v>404</v>
      </c>
      <c r="E56" s="399" t="s">
        <v>382</v>
      </c>
      <c r="F56" s="399" t="s">
        <v>415</v>
      </c>
      <c r="G56" s="308" t="s">
        <v>707</v>
      </c>
      <c r="H56" s="309" t="s">
        <v>1023</v>
      </c>
      <c r="I56" s="309"/>
      <c r="J56" s="323" t="s">
        <v>838</v>
      </c>
    </row>
    <row r="57" spans="2:11" s="294" customFormat="1" ht="20.100000000000001" customHeight="1" thickBot="1" x14ac:dyDescent="0.25">
      <c r="D57" s="642" t="s">
        <v>1223</v>
      </c>
      <c r="E57" s="642"/>
      <c r="F57" s="642"/>
      <c r="G57" s="642"/>
      <c r="H57" s="642"/>
    </row>
    <row r="58" spans="2:11" x14ac:dyDescent="0.2">
      <c r="B58" s="485" t="s">
        <v>506</v>
      </c>
      <c r="C58" s="486" t="s">
        <v>506</v>
      </c>
      <c r="D58" s="318" t="s">
        <v>405</v>
      </c>
      <c r="E58" s="398" t="s">
        <v>383</v>
      </c>
      <c r="F58" s="398" t="s">
        <v>414</v>
      </c>
      <c r="G58" s="299" t="s">
        <v>708</v>
      </c>
      <c r="H58" s="299" t="s">
        <v>1172</v>
      </c>
      <c r="I58" s="400"/>
      <c r="J58" s="321" t="s">
        <v>1052</v>
      </c>
    </row>
    <row r="59" spans="2:11" ht="48" x14ac:dyDescent="0.2">
      <c r="B59" s="487" t="s">
        <v>506</v>
      </c>
      <c r="C59" s="488" t="s">
        <v>506</v>
      </c>
      <c r="D59" s="319" t="s">
        <v>405</v>
      </c>
      <c r="E59" s="397" t="s">
        <v>384</v>
      </c>
      <c r="F59" s="397" t="s">
        <v>414</v>
      </c>
      <c r="G59" s="305" t="s">
        <v>1363</v>
      </c>
      <c r="H59" s="305" t="s">
        <v>24</v>
      </c>
      <c r="I59" s="303" t="s">
        <v>727</v>
      </c>
      <c r="J59" s="322" t="s">
        <v>1054</v>
      </c>
    </row>
    <row r="60" spans="2:11" ht="72" x14ac:dyDescent="0.2">
      <c r="B60" s="487" t="s">
        <v>506</v>
      </c>
      <c r="C60" s="488" t="s">
        <v>506</v>
      </c>
      <c r="D60" s="319" t="s">
        <v>405</v>
      </c>
      <c r="E60" s="397" t="s">
        <v>385</v>
      </c>
      <c r="F60" s="397" t="s">
        <v>414</v>
      </c>
      <c r="G60" s="305" t="s">
        <v>1364</v>
      </c>
      <c r="H60" s="310" t="s">
        <v>1055</v>
      </c>
      <c r="I60" s="303" t="s">
        <v>728</v>
      </c>
      <c r="J60" s="324" t="s">
        <v>1056</v>
      </c>
      <c r="K60" s="295"/>
    </row>
    <row r="61" spans="2:11" x14ac:dyDescent="0.2">
      <c r="B61" s="487" t="s">
        <v>506</v>
      </c>
      <c r="C61" s="488" t="s">
        <v>506</v>
      </c>
      <c r="D61" s="319" t="s">
        <v>405</v>
      </c>
      <c r="E61" s="397" t="s">
        <v>386</v>
      </c>
      <c r="F61" s="397" t="s">
        <v>415</v>
      </c>
      <c r="G61" s="305" t="s">
        <v>1365</v>
      </c>
      <c r="H61" s="305" t="s">
        <v>24</v>
      </c>
      <c r="I61" s="303"/>
      <c r="J61" s="322" t="s">
        <v>1059</v>
      </c>
    </row>
    <row r="62" spans="2:11" ht="72" x14ac:dyDescent="0.2">
      <c r="B62" s="487" t="s">
        <v>506</v>
      </c>
      <c r="C62" s="488" t="s">
        <v>506</v>
      </c>
      <c r="D62" s="319" t="s">
        <v>405</v>
      </c>
      <c r="E62" s="397" t="s">
        <v>387</v>
      </c>
      <c r="F62" s="397" t="s">
        <v>69</v>
      </c>
      <c r="G62" s="305" t="s">
        <v>709</v>
      </c>
      <c r="H62" s="303" t="s">
        <v>990</v>
      </c>
      <c r="I62" s="479" t="s">
        <v>1230</v>
      </c>
      <c r="J62" s="322" t="s">
        <v>839</v>
      </c>
    </row>
    <row r="63" spans="2:11" ht="24" x14ac:dyDescent="0.2">
      <c r="B63" s="491" t="s">
        <v>473</v>
      </c>
      <c r="C63" s="488" t="s">
        <v>506</v>
      </c>
      <c r="D63" s="319" t="s">
        <v>405</v>
      </c>
      <c r="E63" s="397" t="s">
        <v>863</v>
      </c>
      <c r="F63" s="397" t="s">
        <v>69</v>
      </c>
      <c r="G63" s="305" t="s">
        <v>1366</v>
      </c>
      <c r="H63" s="303" t="s">
        <v>1117</v>
      </c>
      <c r="I63" s="479" t="s">
        <v>1181</v>
      </c>
      <c r="J63" s="322" t="s">
        <v>1053</v>
      </c>
    </row>
    <row r="64" spans="2:11" ht="36" x14ac:dyDescent="0.2">
      <c r="B64" s="491" t="s">
        <v>473</v>
      </c>
      <c r="C64" s="488" t="s">
        <v>506</v>
      </c>
      <c r="D64" s="319" t="s">
        <v>405</v>
      </c>
      <c r="E64" s="397" t="s">
        <v>864</v>
      </c>
      <c r="F64" s="397" t="s">
        <v>69</v>
      </c>
      <c r="G64" s="305" t="s">
        <v>1367</v>
      </c>
      <c r="H64" s="303" t="s">
        <v>24</v>
      </c>
      <c r="I64" s="479" t="s">
        <v>957</v>
      </c>
      <c r="J64" s="322" t="s">
        <v>1065</v>
      </c>
    </row>
    <row r="65" spans="2:10" x14ac:dyDescent="0.2">
      <c r="B65" s="487" t="s">
        <v>506</v>
      </c>
      <c r="C65" s="488" t="s">
        <v>506</v>
      </c>
      <c r="D65" s="319" t="s">
        <v>405</v>
      </c>
      <c r="E65" s="397" t="s">
        <v>388</v>
      </c>
      <c r="F65" s="397" t="s">
        <v>414</v>
      </c>
      <c r="G65" s="311" t="s">
        <v>1368</v>
      </c>
      <c r="H65" s="312" t="s">
        <v>964</v>
      </c>
      <c r="I65" s="311" t="s">
        <v>1370</v>
      </c>
      <c r="J65" s="322" t="s">
        <v>1072</v>
      </c>
    </row>
    <row r="66" spans="2:10" x14ac:dyDescent="0.2">
      <c r="B66" s="487" t="s">
        <v>506</v>
      </c>
      <c r="C66" s="488" t="s">
        <v>506</v>
      </c>
      <c r="D66" s="319" t="s">
        <v>405</v>
      </c>
      <c r="E66" s="397" t="s">
        <v>389</v>
      </c>
      <c r="F66" s="397" t="s">
        <v>415</v>
      </c>
      <c r="G66" s="311" t="s">
        <v>1369</v>
      </c>
      <c r="H66" s="312" t="s">
        <v>964</v>
      </c>
      <c r="I66" s="311"/>
      <c r="J66" s="322" t="s">
        <v>1073</v>
      </c>
    </row>
    <row r="67" spans="2:10" ht="24" x14ac:dyDescent="0.2">
      <c r="B67" s="491" t="s">
        <v>473</v>
      </c>
      <c r="C67" s="488" t="s">
        <v>506</v>
      </c>
      <c r="D67" s="319" t="s">
        <v>405</v>
      </c>
      <c r="E67" s="397" t="s">
        <v>876</v>
      </c>
      <c r="F67" s="397" t="s">
        <v>415</v>
      </c>
      <c r="G67" s="311" t="s">
        <v>770</v>
      </c>
      <c r="H67" s="312" t="s">
        <v>964</v>
      </c>
      <c r="I67" s="311" t="s">
        <v>1201</v>
      </c>
      <c r="J67" s="322" t="s">
        <v>1099</v>
      </c>
    </row>
    <row r="68" spans="2:10" x14ac:dyDescent="0.2">
      <c r="B68" s="491" t="s">
        <v>473</v>
      </c>
      <c r="C68" s="488" t="s">
        <v>506</v>
      </c>
      <c r="D68" s="319" t="s">
        <v>405</v>
      </c>
      <c r="E68" s="397" t="s">
        <v>877</v>
      </c>
      <c r="F68" s="397" t="s">
        <v>415</v>
      </c>
      <c r="G68" s="311" t="s">
        <v>788</v>
      </c>
      <c r="H68" s="312" t="s">
        <v>24</v>
      </c>
      <c r="I68" s="311" t="s">
        <v>1178</v>
      </c>
      <c r="J68" s="322" t="s">
        <v>1062</v>
      </c>
    </row>
    <row r="69" spans="2:10" x14ac:dyDescent="0.2">
      <c r="B69" s="491" t="s">
        <v>473</v>
      </c>
      <c r="C69" s="488" t="s">
        <v>506</v>
      </c>
      <c r="D69" s="319" t="s">
        <v>405</v>
      </c>
      <c r="E69" s="397" t="s">
        <v>878</v>
      </c>
      <c r="F69" s="397" t="s">
        <v>415</v>
      </c>
      <c r="G69" s="311" t="s">
        <v>789</v>
      </c>
      <c r="H69" s="312" t="s">
        <v>24</v>
      </c>
      <c r="I69" s="311" t="s">
        <v>1179</v>
      </c>
      <c r="J69" s="322" t="s">
        <v>1063</v>
      </c>
    </row>
    <row r="70" spans="2:10" x14ac:dyDescent="0.2">
      <c r="B70" s="491" t="s">
        <v>473</v>
      </c>
      <c r="C70" s="488" t="s">
        <v>506</v>
      </c>
      <c r="D70" s="319" t="s">
        <v>405</v>
      </c>
      <c r="E70" s="397" t="s">
        <v>879</v>
      </c>
      <c r="F70" s="397" t="s">
        <v>415</v>
      </c>
      <c r="G70" s="311" t="s">
        <v>790</v>
      </c>
      <c r="H70" s="312" t="s">
        <v>24</v>
      </c>
      <c r="I70" s="311" t="s">
        <v>1180</v>
      </c>
      <c r="J70" s="322" t="s">
        <v>1064</v>
      </c>
    </row>
    <row r="71" spans="2:10" x14ac:dyDescent="0.2">
      <c r="B71" s="487" t="s">
        <v>506</v>
      </c>
      <c r="C71" s="488" t="s">
        <v>506</v>
      </c>
      <c r="D71" s="319" t="s">
        <v>405</v>
      </c>
      <c r="E71" s="397" t="s">
        <v>390</v>
      </c>
      <c r="F71" s="397" t="s">
        <v>414</v>
      </c>
      <c r="G71" s="313" t="s">
        <v>1371</v>
      </c>
      <c r="H71" s="313" t="s">
        <v>1172</v>
      </c>
      <c r="I71" s="401"/>
      <c r="J71" s="322" t="s">
        <v>1092</v>
      </c>
    </row>
    <row r="72" spans="2:10" ht="24" x14ac:dyDescent="0.2">
      <c r="B72" s="487" t="s">
        <v>506</v>
      </c>
      <c r="C72" s="488" t="s">
        <v>506</v>
      </c>
      <c r="D72" s="319" t="s">
        <v>405</v>
      </c>
      <c r="E72" s="397" t="s">
        <v>391</v>
      </c>
      <c r="F72" s="397" t="s">
        <v>415</v>
      </c>
      <c r="G72" s="301" t="s">
        <v>719</v>
      </c>
      <c r="H72" s="304" t="s">
        <v>1094</v>
      </c>
      <c r="I72" s="304"/>
      <c r="J72" s="322" t="s">
        <v>1093</v>
      </c>
    </row>
    <row r="73" spans="2:10" x14ac:dyDescent="0.2">
      <c r="B73" s="487" t="s">
        <v>506</v>
      </c>
      <c r="C73" s="488" t="s">
        <v>506</v>
      </c>
      <c r="D73" s="319" t="s">
        <v>405</v>
      </c>
      <c r="E73" s="397" t="s">
        <v>392</v>
      </c>
      <c r="F73" s="397" t="s">
        <v>415</v>
      </c>
      <c r="G73" s="313" t="s">
        <v>1372</v>
      </c>
      <c r="H73" s="301" t="s">
        <v>1521</v>
      </c>
      <c r="I73" s="521"/>
      <c r="J73" s="322" t="s">
        <v>1133</v>
      </c>
    </row>
    <row r="74" spans="2:10" ht="108" x14ac:dyDescent="0.2">
      <c r="B74" s="487" t="s">
        <v>506</v>
      </c>
      <c r="C74" s="488" t="s">
        <v>506</v>
      </c>
      <c r="D74" s="319" t="s">
        <v>405</v>
      </c>
      <c r="E74" s="397" t="s">
        <v>408</v>
      </c>
      <c r="F74" s="397" t="s">
        <v>414</v>
      </c>
      <c r="G74" s="313" t="s">
        <v>1100</v>
      </c>
      <c r="H74" s="310" t="s">
        <v>1493</v>
      </c>
      <c r="I74" s="310"/>
      <c r="J74" s="322" t="s">
        <v>1101</v>
      </c>
    </row>
    <row r="75" spans="2:10" ht="36" x14ac:dyDescent="0.2">
      <c r="B75" s="491" t="s">
        <v>473</v>
      </c>
      <c r="C75" s="488" t="s">
        <v>506</v>
      </c>
      <c r="D75" s="319" t="s">
        <v>405</v>
      </c>
      <c r="E75" s="397" t="s">
        <v>862</v>
      </c>
      <c r="F75" s="397" t="s">
        <v>415</v>
      </c>
      <c r="G75" s="311" t="s">
        <v>804</v>
      </c>
      <c r="H75" s="311" t="s">
        <v>1102</v>
      </c>
      <c r="I75" s="311" t="s">
        <v>772</v>
      </c>
      <c r="J75" s="322" t="s">
        <v>1103</v>
      </c>
    </row>
    <row r="76" spans="2:10" ht="36" x14ac:dyDescent="0.2">
      <c r="B76" s="491" t="s">
        <v>473</v>
      </c>
      <c r="C76" s="488" t="s">
        <v>506</v>
      </c>
      <c r="D76" s="319" t="s">
        <v>405</v>
      </c>
      <c r="E76" s="397" t="s">
        <v>874</v>
      </c>
      <c r="F76" s="397" t="s">
        <v>415</v>
      </c>
      <c r="G76" s="305" t="s">
        <v>787</v>
      </c>
      <c r="H76" s="303" t="s">
        <v>989</v>
      </c>
      <c r="I76" s="303" t="s">
        <v>775</v>
      </c>
      <c r="J76" s="322" t="s">
        <v>1057</v>
      </c>
    </row>
    <row r="77" spans="2:10" ht="36" x14ac:dyDescent="0.2">
      <c r="B77" s="491" t="s">
        <v>473</v>
      </c>
      <c r="C77" s="488" t="s">
        <v>506</v>
      </c>
      <c r="D77" s="319" t="s">
        <v>405</v>
      </c>
      <c r="E77" s="397" t="s">
        <v>1463</v>
      </c>
      <c r="F77" s="397" t="s">
        <v>415</v>
      </c>
      <c r="G77" s="305" t="s">
        <v>1466</v>
      </c>
      <c r="H77" s="303" t="s">
        <v>1467</v>
      </c>
      <c r="I77" s="303" t="s">
        <v>775</v>
      </c>
      <c r="J77" s="322" t="s">
        <v>1468</v>
      </c>
    </row>
    <row r="78" spans="2:10" ht="36" x14ac:dyDescent="0.2">
      <c r="B78" s="491" t="s">
        <v>473</v>
      </c>
      <c r="C78" s="488" t="s">
        <v>506</v>
      </c>
      <c r="D78" s="319" t="s">
        <v>405</v>
      </c>
      <c r="E78" s="397" t="s">
        <v>875</v>
      </c>
      <c r="F78" s="397" t="s">
        <v>415</v>
      </c>
      <c r="G78" s="311" t="s">
        <v>1373</v>
      </c>
      <c r="H78" s="311" t="s">
        <v>1067</v>
      </c>
      <c r="I78" s="311" t="s">
        <v>775</v>
      </c>
      <c r="J78" s="322" t="s">
        <v>1074</v>
      </c>
    </row>
    <row r="79" spans="2:10" ht="36" x14ac:dyDescent="0.2">
      <c r="B79" s="487" t="s">
        <v>506</v>
      </c>
      <c r="C79" s="488" t="s">
        <v>506</v>
      </c>
      <c r="D79" s="319" t="s">
        <v>405</v>
      </c>
      <c r="E79" s="397" t="s">
        <v>393</v>
      </c>
      <c r="F79" s="397" t="s">
        <v>414</v>
      </c>
      <c r="G79" s="301" t="s">
        <v>312</v>
      </c>
      <c r="H79" s="301" t="s">
        <v>95</v>
      </c>
      <c r="I79" s="304" t="s">
        <v>1182</v>
      </c>
      <c r="J79" s="322" t="s">
        <v>1104</v>
      </c>
    </row>
    <row r="80" spans="2:10" x14ac:dyDescent="0.2">
      <c r="B80" s="487" t="s">
        <v>506</v>
      </c>
      <c r="C80" s="488" t="s">
        <v>506</v>
      </c>
      <c r="D80" s="319" t="s">
        <v>405</v>
      </c>
      <c r="E80" s="397" t="s">
        <v>395</v>
      </c>
      <c r="F80" s="397" t="s">
        <v>415</v>
      </c>
      <c r="G80" s="301" t="s">
        <v>311</v>
      </c>
      <c r="H80" s="301" t="s">
        <v>24</v>
      </c>
      <c r="I80" s="304"/>
      <c r="J80" s="322" t="s">
        <v>1108</v>
      </c>
    </row>
    <row r="81" spans="2:10" x14ac:dyDescent="0.2">
      <c r="B81" s="487" t="s">
        <v>506</v>
      </c>
      <c r="C81" s="488" t="s">
        <v>506</v>
      </c>
      <c r="D81" s="319" t="s">
        <v>405</v>
      </c>
      <c r="E81" s="397" t="s">
        <v>397</v>
      </c>
      <c r="F81" s="397" t="s">
        <v>415</v>
      </c>
      <c r="G81" s="305" t="s">
        <v>1112</v>
      </c>
      <c r="H81" s="305" t="s">
        <v>24</v>
      </c>
      <c r="I81" s="303"/>
      <c r="J81" s="322" t="s">
        <v>1113</v>
      </c>
    </row>
    <row r="82" spans="2:10" x14ac:dyDescent="0.2">
      <c r="B82" s="487" t="s">
        <v>506</v>
      </c>
      <c r="C82" s="488" t="s">
        <v>506</v>
      </c>
      <c r="D82" s="319" t="s">
        <v>405</v>
      </c>
      <c r="E82" s="397" t="s">
        <v>398</v>
      </c>
      <c r="F82" s="397" t="s">
        <v>69</v>
      </c>
      <c r="G82" s="311" t="s">
        <v>724</v>
      </c>
      <c r="H82" s="312" t="s">
        <v>693</v>
      </c>
      <c r="I82" s="511" t="s">
        <v>1187</v>
      </c>
      <c r="J82" s="322" t="s">
        <v>1114</v>
      </c>
    </row>
    <row r="83" spans="2:10" x14ac:dyDescent="0.2">
      <c r="B83" s="487" t="s">
        <v>506</v>
      </c>
      <c r="C83" s="488" t="s">
        <v>506</v>
      </c>
      <c r="D83" s="319" t="s">
        <v>405</v>
      </c>
      <c r="E83" s="397" t="s">
        <v>394</v>
      </c>
      <c r="F83" s="397" t="s">
        <v>415</v>
      </c>
      <c r="G83" s="313" t="s">
        <v>721</v>
      </c>
      <c r="H83" s="301" t="s">
        <v>1172</v>
      </c>
      <c r="I83" s="304"/>
      <c r="J83" s="322" t="s">
        <v>1105</v>
      </c>
    </row>
    <row r="84" spans="2:10" x14ac:dyDescent="0.2">
      <c r="B84" s="487" t="s">
        <v>506</v>
      </c>
      <c r="C84" s="488" t="s">
        <v>506</v>
      </c>
      <c r="D84" s="319" t="s">
        <v>405</v>
      </c>
      <c r="E84" s="397" t="s">
        <v>396</v>
      </c>
      <c r="F84" s="397" t="s">
        <v>415</v>
      </c>
      <c r="G84" s="313" t="s">
        <v>722</v>
      </c>
      <c r="H84" s="301" t="s">
        <v>1172</v>
      </c>
      <c r="I84" s="304"/>
      <c r="J84" s="322" t="s">
        <v>1109</v>
      </c>
    </row>
    <row r="85" spans="2:10" x14ac:dyDescent="0.2">
      <c r="B85" s="487" t="s">
        <v>506</v>
      </c>
      <c r="C85" s="488" t="s">
        <v>506</v>
      </c>
      <c r="D85" s="319" t="s">
        <v>405</v>
      </c>
      <c r="E85" s="397" t="s">
        <v>412</v>
      </c>
      <c r="F85" s="397" t="s">
        <v>415</v>
      </c>
      <c r="G85" s="313" t="s">
        <v>983</v>
      </c>
      <c r="H85" s="304" t="s">
        <v>723</v>
      </c>
      <c r="I85" s="304"/>
      <c r="J85" s="322" t="s">
        <v>1111</v>
      </c>
    </row>
    <row r="86" spans="2:10" x14ac:dyDescent="0.2">
      <c r="B86" s="487" t="s">
        <v>506</v>
      </c>
      <c r="C86" s="488" t="s">
        <v>506</v>
      </c>
      <c r="D86" s="319" t="s">
        <v>405</v>
      </c>
      <c r="E86" s="397" t="s">
        <v>426</v>
      </c>
      <c r="F86" s="397" t="s">
        <v>415</v>
      </c>
      <c r="G86" s="305" t="s">
        <v>422</v>
      </c>
      <c r="H86" s="305" t="s">
        <v>425</v>
      </c>
      <c r="I86" s="304" t="s">
        <v>1207</v>
      </c>
      <c r="J86" s="322" t="s">
        <v>1110</v>
      </c>
    </row>
    <row r="87" spans="2:10" ht="84" x14ac:dyDescent="0.2">
      <c r="B87" s="491" t="s">
        <v>473</v>
      </c>
      <c r="C87" s="488" t="s">
        <v>506</v>
      </c>
      <c r="D87" s="319" t="s">
        <v>405</v>
      </c>
      <c r="E87" s="397" t="s">
        <v>880</v>
      </c>
      <c r="F87" s="397" t="s">
        <v>415</v>
      </c>
      <c r="G87" s="313" t="s">
        <v>801</v>
      </c>
      <c r="H87" s="304" t="s">
        <v>1489</v>
      </c>
      <c r="I87" s="304"/>
      <c r="J87" s="322" t="s">
        <v>1107</v>
      </c>
    </row>
    <row r="88" spans="2:10" s="554" customFormat="1" x14ac:dyDescent="0.2">
      <c r="B88" s="552" t="s">
        <v>506</v>
      </c>
      <c r="C88" s="553" t="s">
        <v>473</v>
      </c>
      <c r="D88" s="555" t="s">
        <v>405</v>
      </c>
      <c r="E88" s="556" t="s">
        <v>687</v>
      </c>
      <c r="F88" s="556" t="s">
        <v>415</v>
      </c>
      <c r="G88" s="557" t="s">
        <v>1374</v>
      </c>
      <c r="H88" s="557" t="s">
        <v>24</v>
      </c>
      <c r="I88" s="558" t="s">
        <v>1333</v>
      </c>
      <c r="J88" s="559" t="s">
        <v>1502</v>
      </c>
    </row>
    <row r="89" spans="2:10" s="554" customFormat="1" x14ac:dyDescent="0.2">
      <c r="B89" s="552" t="s">
        <v>506</v>
      </c>
      <c r="C89" s="553" t="s">
        <v>473</v>
      </c>
      <c r="D89" s="555" t="s">
        <v>405</v>
      </c>
      <c r="E89" s="556" t="s">
        <v>688</v>
      </c>
      <c r="F89" s="556" t="s">
        <v>415</v>
      </c>
      <c r="G89" s="557" t="s">
        <v>1375</v>
      </c>
      <c r="H89" s="557" t="s">
        <v>24</v>
      </c>
      <c r="I89" s="558" t="s">
        <v>1333</v>
      </c>
      <c r="J89" s="559" t="s">
        <v>1503</v>
      </c>
    </row>
    <row r="90" spans="2:10" s="554" customFormat="1" x14ac:dyDescent="0.2">
      <c r="B90" s="552" t="s">
        <v>506</v>
      </c>
      <c r="C90" s="553" t="s">
        <v>473</v>
      </c>
      <c r="D90" s="555" t="s">
        <v>405</v>
      </c>
      <c r="E90" s="556" t="s">
        <v>399</v>
      </c>
      <c r="F90" s="556" t="s">
        <v>415</v>
      </c>
      <c r="G90" s="560" t="s">
        <v>1376</v>
      </c>
      <c r="H90" s="561" t="s">
        <v>1172</v>
      </c>
      <c r="I90" s="558" t="s">
        <v>1333</v>
      </c>
      <c r="J90" s="559" t="s">
        <v>1504</v>
      </c>
    </row>
    <row r="91" spans="2:10" s="554" customFormat="1" x14ac:dyDescent="0.2">
      <c r="B91" s="552" t="s">
        <v>506</v>
      </c>
      <c r="C91" s="553" t="s">
        <v>473</v>
      </c>
      <c r="D91" s="555" t="s">
        <v>405</v>
      </c>
      <c r="E91" s="556" t="s">
        <v>400</v>
      </c>
      <c r="F91" s="556" t="s">
        <v>415</v>
      </c>
      <c r="G91" s="560" t="s">
        <v>1377</v>
      </c>
      <c r="H91" s="561" t="s">
        <v>1172</v>
      </c>
      <c r="I91" s="558" t="s">
        <v>1333</v>
      </c>
      <c r="J91" s="559" t="s">
        <v>1505</v>
      </c>
    </row>
    <row r="92" spans="2:10" x14ac:dyDescent="0.2">
      <c r="B92" s="491" t="s">
        <v>473</v>
      </c>
      <c r="C92" s="488" t="s">
        <v>506</v>
      </c>
      <c r="D92" s="319" t="s">
        <v>405</v>
      </c>
      <c r="E92" s="397" t="s">
        <v>881</v>
      </c>
      <c r="F92" s="397" t="s">
        <v>414</v>
      </c>
      <c r="G92" s="301" t="s">
        <v>1328</v>
      </c>
      <c r="H92" s="301" t="s">
        <v>53</v>
      </c>
      <c r="I92" s="304" t="s">
        <v>799</v>
      </c>
      <c r="J92" s="322" t="s">
        <v>1095</v>
      </c>
    </row>
    <row r="93" spans="2:10" ht="24" x14ac:dyDescent="0.2">
      <c r="B93" s="491" t="s">
        <v>473</v>
      </c>
      <c r="C93" s="488" t="s">
        <v>506</v>
      </c>
      <c r="D93" s="319" t="s">
        <v>405</v>
      </c>
      <c r="E93" s="397" t="s">
        <v>1297</v>
      </c>
      <c r="F93" s="397" t="s">
        <v>69</v>
      </c>
      <c r="G93" s="301" t="s">
        <v>1327</v>
      </c>
      <c r="H93" s="301" t="s">
        <v>24</v>
      </c>
      <c r="I93" s="480" t="s">
        <v>1326</v>
      </c>
      <c r="J93" s="322" t="s">
        <v>1098</v>
      </c>
    </row>
    <row r="94" spans="2:10" ht="24" x14ac:dyDescent="0.2">
      <c r="B94" s="491" t="s">
        <v>473</v>
      </c>
      <c r="C94" s="488" t="s">
        <v>506</v>
      </c>
      <c r="D94" s="319" t="s">
        <v>405</v>
      </c>
      <c r="E94" s="397" t="s">
        <v>1298</v>
      </c>
      <c r="F94" s="397" t="s">
        <v>69</v>
      </c>
      <c r="G94" s="305" t="s">
        <v>1259</v>
      </c>
      <c r="H94" s="305" t="s">
        <v>24</v>
      </c>
      <c r="I94" s="480" t="s">
        <v>1326</v>
      </c>
      <c r="J94" s="322" t="s">
        <v>1314</v>
      </c>
    </row>
    <row r="95" spans="2:10" x14ac:dyDescent="0.2">
      <c r="B95" s="491" t="s">
        <v>473</v>
      </c>
      <c r="C95" s="488" t="s">
        <v>506</v>
      </c>
      <c r="D95" s="319" t="s">
        <v>405</v>
      </c>
      <c r="E95" s="397" t="s">
        <v>1299</v>
      </c>
      <c r="F95" s="397" t="s">
        <v>415</v>
      </c>
      <c r="G95" s="305" t="s">
        <v>1260</v>
      </c>
      <c r="H95" s="305" t="s">
        <v>24</v>
      </c>
      <c r="I95" s="511" t="s">
        <v>1508</v>
      </c>
      <c r="J95" s="322" t="s">
        <v>1315</v>
      </c>
    </row>
    <row r="96" spans="2:10" x14ac:dyDescent="0.2">
      <c r="B96" s="491" t="s">
        <v>473</v>
      </c>
      <c r="C96" s="488" t="s">
        <v>506</v>
      </c>
      <c r="D96" s="319" t="s">
        <v>405</v>
      </c>
      <c r="E96" s="397" t="s">
        <v>1300</v>
      </c>
      <c r="F96" s="397" t="s">
        <v>415</v>
      </c>
      <c r="G96" s="305" t="s">
        <v>1261</v>
      </c>
      <c r="H96" s="305" t="s">
        <v>24</v>
      </c>
      <c r="I96" s="511" t="s">
        <v>1508</v>
      </c>
      <c r="J96" s="322" t="s">
        <v>1316</v>
      </c>
    </row>
    <row r="97" spans="2:10" ht="24" x14ac:dyDescent="0.2">
      <c r="B97" s="491" t="s">
        <v>473</v>
      </c>
      <c r="C97" s="488" t="s">
        <v>506</v>
      </c>
      <c r="D97" s="319" t="s">
        <v>405</v>
      </c>
      <c r="E97" s="397" t="s">
        <v>1301</v>
      </c>
      <c r="F97" s="397" t="s">
        <v>69</v>
      </c>
      <c r="G97" s="305" t="s">
        <v>1262</v>
      </c>
      <c r="H97" s="305" t="s">
        <v>24</v>
      </c>
      <c r="I97" s="480" t="s">
        <v>1326</v>
      </c>
      <c r="J97" s="322" t="s">
        <v>1317</v>
      </c>
    </row>
    <row r="98" spans="2:10" ht="24" x14ac:dyDescent="0.2">
      <c r="B98" s="491" t="s">
        <v>473</v>
      </c>
      <c r="C98" s="488" t="s">
        <v>506</v>
      </c>
      <c r="D98" s="319" t="s">
        <v>405</v>
      </c>
      <c r="E98" s="397" t="s">
        <v>1302</v>
      </c>
      <c r="F98" s="397" t="s">
        <v>69</v>
      </c>
      <c r="G98" s="305" t="s">
        <v>1263</v>
      </c>
      <c r="H98" s="305" t="s">
        <v>98</v>
      </c>
      <c r="I98" s="480" t="s">
        <v>1326</v>
      </c>
      <c r="J98" s="322" t="s">
        <v>1318</v>
      </c>
    </row>
    <row r="99" spans="2:10" ht="24" x14ac:dyDescent="0.2">
      <c r="B99" s="491" t="s">
        <v>473</v>
      </c>
      <c r="C99" s="488" t="s">
        <v>506</v>
      </c>
      <c r="D99" s="319" t="s">
        <v>405</v>
      </c>
      <c r="E99" s="397" t="s">
        <v>1303</v>
      </c>
      <c r="F99" s="397" t="s">
        <v>69</v>
      </c>
      <c r="G99" s="305" t="s">
        <v>1264</v>
      </c>
      <c r="H99" s="305" t="s">
        <v>704</v>
      </c>
      <c r="I99" s="480" t="s">
        <v>1326</v>
      </c>
      <c r="J99" s="322" t="s">
        <v>1132</v>
      </c>
    </row>
    <row r="100" spans="2:10" ht="24" x14ac:dyDescent="0.2">
      <c r="B100" s="491" t="s">
        <v>473</v>
      </c>
      <c r="C100" s="488" t="s">
        <v>506</v>
      </c>
      <c r="D100" s="319" t="s">
        <v>405</v>
      </c>
      <c r="E100" s="397" t="s">
        <v>1304</v>
      </c>
      <c r="F100" s="397" t="s">
        <v>69</v>
      </c>
      <c r="G100" s="305" t="s">
        <v>1329</v>
      </c>
      <c r="H100" s="305" t="s">
        <v>24</v>
      </c>
      <c r="I100" s="478" t="s">
        <v>1332</v>
      </c>
      <c r="J100" s="322" t="s">
        <v>1319</v>
      </c>
    </row>
    <row r="101" spans="2:10" ht="24" x14ac:dyDescent="0.2">
      <c r="B101" s="491" t="s">
        <v>473</v>
      </c>
      <c r="C101" s="488" t="s">
        <v>506</v>
      </c>
      <c r="D101" s="319" t="s">
        <v>405</v>
      </c>
      <c r="E101" s="397" t="s">
        <v>1305</v>
      </c>
      <c r="F101" s="397" t="s">
        <v>69</v>
      </c>
      <c r="G101" s="305" t="s">
        <v>1284</v>
      </c>
      <c r="H101" s="305" t="s">
        <v>24</v>
      </c>
      <c r="I101" s="478" t="s">
        <v>1332</v>
      </c>
      <c r="J101" s="322" t="s">
        <v>1320</v>
      </c>
    </row>
    <row r="102" spans="2:10" x14ac:dyDescent="0.2">
      <c r="B102" s="491" t="s">
        <v>473</v>
      </c>
      <c r="C102" s="488" t="s">
        <v>506</v>
      </c>
      <c r="D102" s="319" t="s">
        <v>405</v>
      </c>
      <c r="E102" s="397" t="s">
        <v>1306</v>
      </c>
      <c r="F102" s="397" t="s">
        <v>415</v>
      </c>
      <c r="G102" s="305" t="s">
        <v>1285</v>
      </c>
      <c r="H102" s="305" t="s">
        <v>24</v>
      </c>
      <c r="I102" s="511" t="s">
        <v>1509</v>
      </c>
      <c r="J102" s="322" t="s">
        <v>1321</v>
      </c>
    </row>
    <row r="103" spans="2:10" x14ac:dyDescent="0.2">
      <c r="B103" s="491" t="s">
        <v>473</v>
      </c>
      <c r="C103" s="488" t="s">
        <v>506</v>
      </c>
      <c r="D103" s="319" t="s">
        <v>405</v>
      </c>
      <c r="E103" s="397" t="s">
        <v>1307</v>
      </c>
      <c r="F103" s="397" t="s">
        <v>415</v>
      </c>
      <c r="G103" s="305" t="s">
        <v>1286</v>
      </c>
      <c r="H103" s="305" t="s">
        <v>24</v>
      </c>
      <c r="I103" s="511" t="s">
        <v>1509</v>
      </c>
      <c r="J103" s="322" t="s">
        <v>1322</v>
      </c>
    </row>
    <row r="104" spans="2:10" ht="24" x14ac:dyDescent="0.2">
      <c r="B104" s="491" t="s">
        <v>473</v>
      </c>
      <c r="C104" s="488" t="s">
        <v>506</v>
      </c>
      <c r="D104" s="319" t="s">
        <v>405</v>
      </c>
      <c r="E104" s="397" t="s">
        <v>1308</v>
      </c>
      <c r="F104" s="397" t="s">
        <v>69</v>
      </c>
      <c r="G104" s="305" t="s">
        <v>1287</v>
      </c>
      <c r="H104" s="305" t="s">
        <v>24</v>
      </c>
      <c r="I104" s="478" t="s">
        <v>1332</v>
      </c>
      <c r="J104" s="322" t="s">
        <v>1323</v>
      </c>
    </row>
    <row r="105" spans="2:10" ht="24" x14ac:dyDescent="0.2">
      <c r="B105" s="491" t="s">
        <v>473</v>
      </c>
      <c r="C105" s="488" t="s">
        <v>506</v>
      </c>
      <c r="D105" s="319" t="s">
        <v>405</v>
      </c>
      <c r="E105" s="397" t="s">
        <v>1309</v>
      </c>
      <c r="F105" s="397" t="s">
        <v>69</v>
      </c>
      <c r="G105" s="305" t="s">
        <v>1288</v>
      </c>
      <c r="H105" s="305" t="s">
        <v>98</v>
      </c>
      <c r="I105" s="478" t="s">
        <v>1332</v>
      </c>
      <c r="J105" s="322" t="s">
        <v>1324</v>
      </c>
    </row>
    <row r="106" spans="2:10" ht="24" x14ac:dyDescent="0.2">
      <c r="B106" s="491" t="s">
        <v>473</v>
      </c>
      <c r="C106" s="488" t="s">
        <v>506</v>
      </c>
      <c r="D106" s="319" t="s">
        <v>405</v>
      </c>
      <c r="E106" s="397" t="s">
        <v>1310</v>
      </c>
      <c r="F106" s="397" t="s">
        <v>69</v>
      </c>
      <c r="G106" s="305" t="s">
        <v>1289</v>
      </c>
      <c r="H106" s="305" t="s">
        <v>704</v>
      </c>
      <c r="I106" s="478" t="s">
        <v>1332</v>
      </c>
      <c r="J106" s="322" t="s">
        <v>1325</v>
      </c>
    </row>
    <row r="107" spans="2:10" x14ac:dyDescent="0.2">
      <c r="B107" s="491" t="s">
        <v>473</v>
      </c>
      <c r="C107" s="488" t="s">
        <v>506</v>
      </c>
      <c r="D107" s="319" t="s">
        <v>405</v>
      </c>
      <c r="E107" s="397" t="s">
        <v>882</v>
      </c>
      <c r="F107" s="397" t="s">
        <v>415</v>
      </c>
      <c r="G107" s="305" t="s">
        <v>800</v>
      </c>
      <c r="H107" s="305" t="s">
        <v>24</v>
      </c>
      <c r="I107" s="303"/>
      <c r="J107" s="322" t="s">
        <v>1071</v>
      </c>
    </row>
    <row r="108" spans="2:10" x14ac:dyDescent="0.2">
      <c r="B108" s="491" t="s">
        <v>473</v>
      </c>
      <c r="C108" s="488" t="s">
        <v>506</v>
      </c>
      <c r="D108" s="319" t="s">
        <v>405</v>
      </c>
      <c r="E108" s="397" t="s">
        <v>883</v>
      </c>
      <c r="F108" s="397" t="s">
        <v>415</v>
      </c>
      <c r="G108" s="305" t="s">
        <v>842</v>
      </c>
      <c r="H108" s="305" t="s">
        <v>964</v>
      </c>
      <c r="I108" s="303"/>
      <c r="J108" s="322" t="s">
        <v>1075</v>
      </c>
    </row>
    <row r="109" spans="2:10" x14ac:dyDescent="0.2">
      <c r="B109" s="491" t="s">
        <v>473</v>
      </c>
      <c r="C109" s="488" t="s">
        <v>506</v>
      </c>
      <c r="D109" s="319" t="s">
        <v>405</v>
      </c>
      <c r="E109" s="397" t="s">
        <v>884</v>
      </c>
      <c r="F109" s="397" t="s">
        <v>415</v>
      </c>
      <c r="G109" s="305" t="s">
        <v>785</v>
      </c>
      <c r="H109" s="305" t="s">
        <v>24</v>
      </c>
      <c r="I109" s="303" t="s">
        <v>803</v>
      </c>
      <c r="J109" s="322" t="s">
        <v>1096</v>
      </c>
    </row>
    <row r="110" spans="2:10" ht="36" x14ac:dyDescent="0.2">
      <c r="B110" s="487" t="s">
        <v>506</v>
      </c>
      <c r="C110" s="488" t="s">
        <v>506</v>
      </c>
      <c r="D110" s="319" t="s">
        <v>405</v>
      </c>
      <c r="E110" s="397" t="s">
        <v>674</v>
      </c>
      <c r="F110" s="397" t="s">
        <v>69</v>
      </c>
      <c r="G110" s="311" t="s">
        <v>710</v>
      </c>
      <c r="H110" s="311" t="s">
        <v>1522</v>
      </c>
      <c r="I110" s="311" t="s">
        <v>1495</v>
      </c>
      <c r="J110" s="322" t="s">
        <v>1077</v>
      </c>
    </row>
    <row r="111" spans="2:10" ht="24" x14ac:dyDescent="0.2">
      <c r="B111" s="487" t="s">
        <v>506</v>
      </c>
      <c r="C111" s="488" t="s">
        <v>506</v>
      </c>
      <c r="D111" s="319" t="s">
        <v>405</v>
      </c>
      <c r="E111" s="397" t="s">
        <v>675</v>
      </c>
      <c r="F111" s="397" t="s">
        <v>69</v>
      </c>
      <c r="G111" s="311" t="s">
        <v>711</v>
      </c>
      <c r="H111" s="311" t="s">
        <v>712</v>
      </c>
      <c r="I111" s="311" t="s">
        <v>1186</v>
      </c>
      <c r="J111" s="322" t="s">
        <v>1076</v>
      </c>
    </row>
    <row r="112" spans="2:10" ht="24" x14ac:dyDescent="0.2">
      <c r="B112" s="487" t="s">
        <v>506</v>
      </c>
      <c r="C112" s="488" t="s">
        <v>506</v>
      </c>
      <c r="D112" s="319" t="s">
        <v>405</v>
      </c>
      <c r="E112" s="397" t="s">
        <v>676</v>
      </c>
      <c r="F112" s="397" t="s">
        <v>69</v>
      </c>
      <c r="G112" s="305" t="s">
        <v>713</v>
      </c>
      <c r="H112" s="305" t="s">
        <v>1523</v>
      </c>
      <c r="I112" s="303" t="s">
        <v>1188</v>
      </c>
      <c r="J112" s="322" t="s">
        <v>1078</v>
      </c>
    </row>
    <row r="113" spans="2:10" ht="36" x14ac:dyDescent="0.2">
      <c r="B113" s="487" t="s">
        <v>506</v>
      </c>
      <c r="C113" s="488" t="s">
        <v>506</v>
      </c>
      <c r="D113" s="319" t="s">
        <v>405</v>
      </c>
      <c r="E113" s="397" t="s">
        <v>677</v>
      </c>
      <c r="F113" s="397" t="s">
        <v>69</v>
      </c>
      <c r="G113" s="305" t="s">
        <v>715</v>
      </c>
      <c r="H113" s="303" t="s">
        <v>1524</v>
      </c>
      <c r="I113" s="303" t="s">
        <v>1189</v>
      </c>
      <c r="J113" s="322" t="s">
        <v>1079</v>
      </c>
    </row>
    <row r="114" spans="2:10" ht="24" x14ac:dyDescent="0.2">
      <c r="B114" s="491" t="s">
        <v>473</v>
      </c>
      <c r="C114" s="488" t="s">
        <v>506</v>
      </c>
      <c r="D114" s="319" t="s">
        <v>405</v>
      </c>
      <c r="E114" s="397" t="s">
        <v>867</v>
      </c>
      <c r="F114" s="397" t="s">
        <v>69</v>
      </c>
      <c r="G114" s="305" t="s">
        <v>791</v>
      </c>
      <c r="H114" s="303" t="s">
        <v>1524</v>
      </c>
      <c r="I114" s="303" t="s">
        <v>1497</v>
      </c>
      <c r="J114" s="322" t="s">
        <v>1080</v>
      </c>
    </row>
    <row r="115" spans="2:10" ht="36" x14ac:dyDescent="0.2">
      <c r="B115" s="487" t="s">
        <v>506</v>
      </c>
      <c r="C115" s="488" t="s">
        <v>506</v>
      </c>
      <c r="D115" s="319" t="s">
        <v>405</v>
      </c>
      <c r="E115" s="397" t="s">
        <v>678</v>
      </c>
      <c r="F115" s="397" t="s">
        <v>69</v>
      </c>
      <c r="G115" s="305" t="s">
        <v>716</v>
      </c>
      <c r="H115" s="303" t="s">
        <v>1524</v>
      </c>
      <c r="I115" s="303" t="s">
        <v>1498</v>
      </c>
      <c r="J115" s="322" t="s">
        <v>1081</v>
      </c>
    </row>
    <row r="116" spans="2:10" ht="24" x14ac:dyDescent="0.2">
      <c r="B116" s="491" t="s">
        <v>473</v>
      </c>
      <c r="C116" s="488" t="s">
        <v>506</v>
      </c>
      <c r="D116" s="319" t="s">
        <v>405</v>
      </c>
      <c r="E116" s="397" t="s">
        <v>868</v>
      </c>
      <c r="F116" s="397" t="s">
        <v>69</v>
      </c>
      <c r="G116" s="305" t="s">
        <v>793</v>
      </c>
      <c r="H116" s="303" t="s">
        <v>1524</v>
      </c>
      <c r="I116" s="303" t="s">
        <v>1500</v>
      </c>
      <c r="J116" s="322" t="s">
        <v>1082</v>
      </c>
    </row>
    <row r="117" spans="2:10" ht="36" x14ac:dyDescent="0.2">
      <c r="B117" s="487" t="s">
        <v>506</v>
      </c>
      <c r="C117" s="488" t="s">
        <v>506</v>
      </c>
      <c r="D117" s="319" t="s">
        <v>405</v>
      </c>
      <c r="E117" s="397" t="s">
        <v>679</v>
      </c>
      <c r="F117" s="397" t="s">
        <v>69</v>
      </c>
      <c r="G117" s="305" t="s">
        <v>717</v>
      </c>
      <c r="H117" s="305" t="s">
        <v>1525</v>
      </c>
      <c r="I117" s="303" t="s">
        <v>1185</v>
      </c>
      <c r="J117" s="322" t="s">
        <v>1083</v>
      </c>
    </row>
    <row r="118" spans="2:10" ht="36" x14ac:dyDescent="0.2">
      <c r="B118" s="487" t="s">
        <v>506</v>
      </c>
      <c r="C118" s="488" t="s">
        <v>506</v>
      </c>
      <c r="D118" s="319" t="s">
        <v>405</v>
      </c>
      <c r="E118" s="397" t="s">
        <v>680</v>
      </c>
      <c r="F118" s="397" t="s">
        <v>69</v>
      </c>
      <c r="G118" s="301" t="s">
        <v>718</v>
      </c>
      <c r="H118" s="301" t="s">
        <v>1523</v>
      </c>
      <c r="I118" s="304" t="s">
        <v>1190</v>
      </c>
      <c r="J118" s="322" t="s">
        <v>1086</v>
      </c>
    </row>
    <row r="119" spans="2:10" ht="36" x14ac:dyDescent="0.2">
      <c r="B119" s="491" t="s">
        <v>473</v>
      </c>
      <c r="C119" s="488" t="s">
        <v>506</v>
      </c>
      <c r="D119" s="319" t="s">
        <v>405</v>
      </c>
      <c r="E119" s="397" t="s">
        <v>869</v>
      </c>
      <c r="F119" s="397" t="s">
        <v>69</v>
      </c>
      <c r="G119" s="305" t="s">
        <v>795</v>
      </c>
      <c r="H119" s="303" t="s">
        <v>796</v>
      </c>
      <c r="I119" s="479" t="s">
        <v>1196</v>
      </c>
      <c r="J119" s="322" t="s">
        <v>1087</v>
      </c>
    </row>
    <row r="120" spans="2:10" ht="24" x14ac:dyDescent="0.2">
      <c r="B120" s="491" t="s">
        <v>473</v>
      </c>
      <c r="C120" s="488" t="s">
        <v>506</v>
      </c>
      <c r="D120" s="319" t="s">
        <v>405</v>
      </c>
      <c r="E120" s="397" t="s">
        <v>870</v>
      </c>
      <c r="F120" s="397" t="s">
        <v>69</v>
      </c>
      <c r="G120" s="305" t="s">
        <v>792</v>
      </c>
      <c r="H120" s="303" t="s">
        <v>1524</v>
      </c>
      <c r="I120" s="303" t="s">
        <v>1192</v>
      </c>
      <c r="J120" s="322" t="s">
        <v>1084</v>
      </c>
    </row>
    <row r="121" spans="2:10" ht="24" x14ac:dyDescent="0.2">
      <c r="B121" s="491" t="s">
        <v>473</v>
      </c>
      <c r="C121" s="488" t="s">
        <v>506</v>
      </c>
      <c r="D121" s="319" t="s">
        <v>405</v>
      </c>
      <c r="E121" s="397" t="s">
        <v>871</v>
      </c>
      <c r="F121" s="397" t="s">
        <v>69</v>
      </c>
      <c r="G121" s="305" t="s">
        <v>794</v>
      </c>
      <c r="H121" s="303" t="s">
        <v>1525</v>
      </c>
      <c r="I121" s="303" t="s">
        <v>1193</v>
      </c>
      <c r="J121" s="322" t="s">
        <v>1085</v>
      </c>
    </row>
    <row r="122" spans="2:10" ht="36" x14ac:dyDescent="0.2">
      <c r="B122" s="491" t="s">
        <v>473</v>
      </c>
      <c r="C122" s="488" t="s">
        <v>506</v>
      </c>
      <c r="D122" s="319" t="s">
        <v>405</v>
      </c>
      <c r="E122" s="397" t="s">
        <v>872</v>
      </c>
      <c r="F122" s="397" t="s">
        <v>69</v>
      </c>
      <c r="G122" s="301" t="s">
        <v>797</v>
      </c>
      <c r="H122" s="301" t="s">
        <v>1523</v>
      </c>
      <c r="I122" s="304" t="s">
        <v>1194</v>
      </c>
      <c r="J122" s="322" t="s">
        <v>1088</v>
      </c>
    </row>
    <row r="123" spans="2:10" ht="24.75" thickBot="1" x14ac:dyDescent="0.25">
      <c r="B123" s="492" t="s">
        <v>473</v>
      </c>
      <c r="C123" s="490" t="s">
        <v>506</v>
      </c>
      <c r="D123" s="320" t="s">
        <v>405</v>
      </c>
      <c r="E123" s="399" t="s">
        <v>873</v>
      </c>
      <c r="F123" s="399" t="s">
        <v>69</v>
      </c>
      <c r="G123" s="481" t="s">
        <v>750</v>
      </c>
      <c r="H123" s="481" t="s">
        <v>1526</v>
      </c>
      <c r="I123" s="482" t="s">
        <v>1195</v>
      </c>
      <c r="J123" s="323" t="s">
        <v>1089</v>
      </c>
    </row>
    <row r="124" spans="2:10" s="294" customFormat="1" ht="20.100000000000001" customHeight="1" thickBot="1" x14ac:dyDescent="0.25">
      <c r="D124" s="643" t="s">
        <v>1224</v>
      </c>
      <c r="E124" s="643"/>
      <c r="F124" s="643"/>
      <c r="G124" s="643"/>
      <c r="H124" s="643"/>
    </row>
    <row r="125" spans="2:10" x14ac:dyDescent="0.2">
      <c r="B125" s="485" t="s">
        <v>506</v>
      </c>
      <c r="C125" s="486" t="s">
        <v>506</v>
      </c>
      <c r="D125" s="318" t="s">
        <v>403</v>
      </c>
      <c r="E125" s="398" t="s">
        <v>401</v>
      </c>
      <c r="F125" s="398" t="s">
        <v>414</v>
      </c>
      <c r="G125" s="299" t="s">
        <v>1378</v>
      </c>
      <c r="H125" s="299" t="s">
        <v>1527</v>
      </c>
      <c r="I125" s="400"/>
      <c r="J125" s="321" t="s">
        <v>840</v>
      </c>
    </row>
    <row r="126" spans="2:10" ht="12.75" thickBot="1" x14ac:dyDescent="0.25">
      <c r="B126" s="489" t="s">
        <v>506</v>
      </c>
      <c r="C126" s="490" t="s">
        <v>506</v>
      </c>
      <c r="D126" s="320" t="s">
        <v>403</v>
      </c>
      <c r="E126" s="399" t="s">
        <v>402</v>
      </c>
      <c r="F126" s="399" t="s">
        <v>415</v>
      </c>
      <c r="G126" s="315" t="s">
        <v>1379</v>
      </c>
      <c r="H126" s="315" t="s">
        <v>1521</v>
      </c>
      <c r="I126" s="314"/>
      <c r="J126" s="323" t="s">
        <v>841</v>
      </c>
    </row>
    <row r="130" spans="2:10" ht="13.5" thickBot="1" x14ac:dyDescent="0.25">
      <c r="D130" s="641" t="s">
        <v>1166</v>
      </c>
      <c r="E130" s="641"/>
      <c r="F130" s="641"/>
      <c r="G130" s="641"/>
      <c r="H130" s="641"/>
    </row>
    <row r="131" spans="2:10" ht="13.5" thickBot="1" x14ac:dyDescent="0.25">
      <c r="D131" s="633" t="s">
        <v>1222</v>
      </c>
      <c r="E131" s="634"/>
      <c r="F131" s="634"/>
      <c r="G131" s="634"/>
      <c r="H131" s="634"/>
      <c r="I131" s="522"/>
      <c r="J131" s="523"/>
    </row>
    <row r="132" spans="2:10" x14ac:dyDescent="0.2">
      <c r="B132" s="293"/>
      <c r="C132" s="510"/>
      <c r="D132" s="318" t="s">
        <v>404</v>
      </c>
      <c r="E132" s="398" t="s">
        <v>363</v>
      </c>
      <c r="F132" s="398" t="s">
        <v>414</v>
      </c>
      <c r="G132" s="299" t="s">
        <v>364</v>
      </c>
      <c r="H132" s="299" t="s">
        <v>24</v>
      </c>
      <c r="I132" s="400" t="s">
        <v>1167</v>
      </c>
      <c r="J132" s="321" t="s">
        <v>818</v>
      </c>
    </row>
    <row r="133" spans="2:10" x14ac:dyDescent="0.2">
      <c r="B133" s="293"/>
      <c r="C133" s="510"/>
      <c r="D133" s="319" t="s">
        <v>404</v>
      </c>
      <c r="E133" s="397" t="s">
        <v>1235</v>
      </c>
      <c r="F133" s="397" t="s">
        <v>414</v>
      </c>
      <c r="G133" s="305" t="s">
        <v>1240</v>
      </c>
      <c r="H133" s="305" t="s">
        <v>24</v>
      </c>
      <c r="I133" s="303" t="s">
        <v>1231</v>
      </c>
      <c r="J133" s="322" t="s">
        <v>1245</v>
      </c>
    </row>
    <row r="134" spans="2:10" x14ac:dyDescent="0.2">
      <c r="B134" s="293"/>
      <c r="C134" s="510"/>
      <c r="D134" s="319" t="s">
        <v>404</v>
      </c>
      <c r="E134" s="397" t="s">
        <v>1236</v>
      </c>
      <c r="F134" s="397" t="s">
        <v>415</v>
      </c>
      <c r="G134" s="305" t="s">
        <v>1241</v>
      </c>
      <c r="H134" s="305" t="s">
        <v>24</v>
      </c>
      <c r="I134" s="303" t="s">
        <v>1231</v>
      </c>
      <c r="J134" s="322" t="s">
        <v>1246</v>
      </c>
    </row>
    <row r="135" spans="2:10" x14ac:dyDescent="0.2">
      <c r="B135" s="293"/>
      <c r="C135" s="510"/>
      <c r="D135" s="319" t="s">
        <v>404</v>
      </c>
      <c r="E135" s="397" t="s">
        <v>1237</v>
      </c>
      <c r="F135" s="397" t="s">
        <v>415</v>
      </c>
      <c r="G135" s="305" t="s">
        <v>1334</v>
      </c>
      <c r="H135" s="305" t="s">
        <v>24</v>
      </c>
      <c r="I135" s="303" t="s">
        <v>1231</v>
      </c>
      <c r="J135" s="322" t="s">
        <v>1247</v>
      </c>
    </row>
    <row r="136" spans="2:10" x14ac:dyDescent="0.2">
      <c r="B136" s="293"/>
      <c r="C136" s="510"/>
      <c r="D136" s="319" t="s">
        <v>404</v>
      </c>
      <c r="E136" s="397" t="s">
        <v>1258</v>
      </c>
      <c r="F136" s="397" t="s">
        <v>414</v>
      </c>
      <c r="G136" s="305" t="s">
        <v>1242</v>
      </c>
      <c r="H136" s="305" t="s">
        <v>24</v>
      </c>
      <c r="I136" s="303" t="s">
        <v>1231</v>
      </c>
      <c r="J136" s="322" t="s">
        <v>1248</v>
      </c>
    </row>
    <row r="137" spans="2:10" x14ac:dyDescent="0.2">
      <c r="B137" s="293"/>
      <c r="C137" s="510"/>
      <c r="D137" s="319" t="s">
        <v>404</v>
      </c>
      <c r="E137" s="397" t="s">
        <v>1238</v>
      </c>
      <c r="F137" s="397" t="s">
        <v>414</v>
      </c>
      <c r="G137" s="305" t="s">
        <v>1243</v>
      </c>
      <c r="H137" s="305" t="s">
        <v>98</v>
      </c>
      <c r="I137" s="303" t="s">
        <v>1231</v>
      </c>
      <c r="J137" s="322" t="s">
        <v>1249</v>
      </c>
    </row>
    <row r="138" spans="2:10" x14ac:dyDescent="0.2">
      <c r="B138" s="293"/>
      <c r="C138" s="510"/>
      <c r="D138" s="319" t="s">
        <v>404</v>
      </c>
      <c r="E138" s="397" t="s">
        <v>1239</v>
      </c>
      <c r="F138" s="397" t="s">
        <v>414</v>
      </c>
      <c r="G138" s="305" t="s">
        <v>1244</v>
      </c>
      <c r="H138" s="305" t="s">
        <v>704</v>
      </c>
      <c r="I138" s="303" t="s">
        <v>1231</v>
      </c>
      <c r="J138" s="322" t="s">
        <v>1250</v>
      </c>
    </row>
    <row r="139" spans="2:10" x14ac:dyDescent="0.2">
      <c r="B139" s="293"/>
      <c r="C139" s="510"/>
      <c r="D139" s="319" t="s">
        <v>404</v>
      </c>
      <c r="E139" s="397" t="s">
        <v>369</v>
      </c>
      <c r="F139" s="397" t="s">
        <v>414</v>
      </c>
      <c r="G139" s="301" t="s">
        <v>336</v>
      </c>
      <c r="H139" s="301" t="s">
        <v>25</v>
      </c>
      <c r="I139" s="304" t="s">
        <v>1167</v>
      </c>
      <c r="J139" s="322" t="s">
        <v>822</v>
      </c>
    </row>
    <row r="140" spans="2:10" ht="48" x14ac:dyDescent="0.2">
      <c r="B140" s="293"/>
      <c r="C140" s="510"/>
      <c r="D140" s="319" t="s">
        <v>404</v>
      </c>
      <c r="E140" s="397" t="s">
        <v>370</v>
      </c>
      <c r="F140" s="397" t="s">
        <v>414</v>
      </c>
      <c r="G140" s="305" t="s">
        <v>808</v>
      </c>
      <c r="H140" s="476" t="s">
        <v>1118</v>
      </c>
      <c r="I140" s="476" t="s">
        <v>1167</v>
      </c>
      <c r="J140" s="322" t="s">
        <v>823</v>
      </c>
    </row>
    <row r="141" spans="2:10" x14ac:dyDescent="0.2">
      <c r="B141" s="293"/>
      <c r="C141" s="510"/>
      <c r="D141" s="319" t="s">
        <v>404</v>
      </c>
      <c r="E141" s="397" t="s">
        <v>371</v>
      </c>
      <c r="F141" s="397" t="s">
        <v>414</v>
      </c>
      <c r="G141" s="300" t="s">
        <v>1041</v>
      </c>
      <c r="H141" s="307" t="s">
        <v>24</v>
      </c>
      <c r="I141" s="307" t="s">
        <v>1167</v>
      </c>
      <c r="J141" s="322" t="s">
        <v>824</v>
      </c>
    </row>
    <row r="142" spans="2:10" x14ac:dyDescent="0.2">
      <c r="B142" s="293"/>
      <c r="C142" s="510"/>
      <c r="D142" s="319" t="s">
        <v>404</v>
      </c>
      <c r="E142" s="397" t="s">
        <v>372</v>
      </c>
      <c r="F142" s="397" t="s">
        <v>414</v>
      </c>
      <c r="G142" s="305" t="s">
        <v>1043</v>
      </c>
      <c r="H142" s="305" t="s">
        <v>24</v>
      </c>
      <c r="I142" s="303" t="s">
        <v>1167</v>
      </c>
      <c r="J142" s="322" t="s">
        <v>825</v>
      </c>
    </row>
    <row r="143" spans="2:10" x14ac:dyDescent="0.2">
      <c r="B143" s="293"/>
      <c r="C143" s="510"/>
      <c r="D143" s="319" t="s">
        <v>404</v>
      </c>
      <c r="E143" s="397" t="s">
        <v>375</v>
      </c>
      <c r="F143" s="397" t="s">
        <v>414</v>
      </c>
      <c r="G143" s="305" t="s">
        <v>1045</v>
      </c>
      <c r="H143" s="305" t="s">
        <v>24</v>
      </c>
      <c r="I143" s="303" t="s">
        <v>1167</v>
      </c>
      <c r="J143" s="322" t="s">
        <v>828</v>
      </c>
    </row>
    <row r="144" spans="2:10" x14ac:dyDescent="0.2">
      <c r="B144" s="293"/>
      <c r="C144" s="510"/>
      <c r="D144" s="319" t="s">
        <v>404</v>
      </c>
      <c r="E144" s="397" t="s">
        <v>376</v>
      </c>
      <c r="F144" s="397" t="s">
        <v>414</v>
      </c>
      <c r="G144" s="305" t="s">
        <v>1046</v>
      </c>
      <c r="H144" s="305" t="s">
        <v>98</v>
      </c>
      <c r="I144" s="303" t="s">
        <v>1167</v>
      </c>
      <c r="J144" s="322" t="s">
        <v>829</v>
      </c>
    </row>
    <row r="145" spans="2:10" x14ac:dyDescent="0.2">
      <c r="B145" s="293"/>
      <c r="C145" s="510"/>
      <c r="D145" s="319" t="s">
        <v>404</v>
      </c>
      <c r="E145" s="397" t="s">
        <v>1251</v>
      </c>
      <c r="F145" s="397" t="s">
        <v>69</v>
      </c>
      <c r="G145" s="305" t="s">
        <v>1330</v>
      </c>
      <c r="H145" s="305" t="s">
        <v>24</v>
      </c>
      <c r="I145" s="303" t="s">
        <v>1231</v>
      </c>
      <c r="J145" s="322" t="s">
        <v>1265</v>
      </c>
    </row>
    <row r="146" spans="2:10" x14ac:dyDescent="0.2">
      <c r="B146" s="293"/>
      <c r="C146" s="510"/>
      <c r="D146" s="319" t="s">
        <v>404</v>
      </c>
      <c r="E146" s="397" t="s">
        <v>1252</v>
      </c>
      <c r="F146" s="397" t="s">
        <v>69</v>
      </c>
      <c r="G146" s="305" t="s">
        <v>1259</v>
      </c>
      <c r="H146" s="305" t="s">
        <v>24</v>
      </c>
      <c r="I146" s="303" t="s">
        <v>1231</v>
      </c>
      <c r="J146" s="322" t="s">
        <v>1266</v>
      </c>
    </row>
    <row r="147" spans="2:10" x14ac:dyDescent="0.2">
      <c r="B147" s="293"/>
      <c r="C147" s="510"/>
      <c r="D147" s="319" t="s">
        <v>404</v>
      </c>
      <c r="E147" s="397" t="s">
        <v>1253</v>
      </c>
      <c r="F147" s="397" t="s">
        <v>415</v>
      </c>
      <c r="G147" s="305" t="s">
        <v>1260</v>
      </c>
      <c r="H147" s="305" t="s">
        <v>24</v>
      </c>
      <c r="I147" s="303" t="s">
        <v>1231</v>
      </c>
      <c r="J147" s="322" t="s">
        <v>1267</v>
      </c>
    </row>
    <row r="148" spans="2:10" x14ac:dyDescent="0.2">
      <c r="B148" s="293"/>
      <c r="C148" s="510"/>
      <c r="D148" s="319" t="s">
        <v>404</v>
      </c>
      <c r="E148" s="397" t="s">
        <v>1254</v>
      </c>
      <c r="F148" s="397" t="s">
        <v>415</v>
      </c>
      <c r="G148" s="305" t="s">
        <v>1261</v>
      </c>
      <c r="H148" s="305" t="s">
        <v>24</v>
      </c>
      <c r="I148" s="303" t="s">
        <v>1231</v>
      </c>
      <c r="J148" s="322" t="s">
        <v>1268</v>
      </c>
    </row>
    <row r="149" spans="2:10" x14ac:dyDescent="0.2">
      <c r="B149" s="293"/>
      <c r="C149" s="510"/>
      <c r="D149" s="319" t="s">
        <v>404</v>
      </c>
      <c r="E149" s="397" t="s">
        <v>1255</v>
      </c>
      <c r="F149" s="397" t="s">
        <v>69</v>
      </c>
      <c r="G149" s="305" t="s">
        <v>1262</v>
      </c>
      <c r="H149" s="305" t="s">
        <v>24</v>
      </c>
      <c r="I149" s="303" t="s">
        <v>1231</v>
      </c>
      <c r="J149" s="322" t="s">
        <v>1269</v>
      </c>
    </row>
    <row r="150" spans="2:10" x14ac:dyDescent="0.2">
      <c r="B150" s="293"/>
      <c r="C150" s="510"/>
      <c r="D150" s="319" t="s">
        <v>404</v>
      </c>
      <c r="E150" s="397" t="s">
        <v>1256</v>
      </c>
      <c r="F150" s="397" t="s">
        <v>69</v>
      </c>
      <c r="G150" s="305" t="s">
        <v>1263</v>
      </c>
      <c r="H150" s="305" t="s">
        <v>98</v>
      </c>
      <c r="I150" s="303" t="s">
        <v>1231</v>
      </c>
      <c r="J150" s="322" t="s">
        <v>1270</v>
      </c>
    </row>
    <row r="151" spans="2:10" x14ac:dyDescent="0.2">
      <c r="B151" s="293"/>
      <c r="C151" s="510"/>
      <c r="D151" s="319" t="s">
        <v>404</v>
      </c>
      <c r="E151" s="397" t="s">
        <v>1257</v>
      </c>
      <c r="F151" s="397" t="s">
        <v>69</v>
      </c>
      <c r="G151" s="305" t="s">
        <v>1264</v>
      </c>
      <c r="H151" s="305" t="s">
        <v>704</v>
      </c>
      <c r="I151" s="303" t="s">
        <v>1231</v>
      </c>
      <c r="J151" s="322" t="s">
        <v>1271</v>
      </c>
    </row>
    <row r="152" spans="2:10" x14ac:dyDescent="0.2">
      <c r="B152" s="293"/>
      <c r="C152" s="510"/>
      <c r="D152" s="319" t="s">
        <v>404</v>
      </c>
      <c r="E152" s="397" t="s">
        <v>1272</v>
      </c>
      <c r="F152" s="397" t="s">
        <v>69</v>
      </c>
      <c r="G152" s="305" t="s">
        <v>1331</v>
      </c>
      <c r="H152" s="305" t="s">
        <v>24</v>
      </c>
      <c r="I152" s="303" t="s">
        <v>1231</v>
      </c>
      <c r="J152" s="322" t="s">
        <v>1290</v>
      </c>
    </row>
    <row r="153" spans="2:10" x14ac:dyDescent="0.2">
      <c r="B153" s="293"/>
      <c r="C153" s="510"/>
      <c r="D153" s="319" t="s">
        <v>404</v>
      </c>
      <c r="E153" s="397" t="s">
        <v>1273</v>
      </c>
      <c r="F153" s="397" t="s">
        <v>69</v>
      </c>
      <c r="G153" s="305" t="s">
        <v>1284</v>
      </c>
      <c r="H153" s="305" t="s">
        <v>24</v>
      </c>
      <c r="I153" s="303" t="s">
        <v>1231</v>
      </c>
      <c r="J153" s="322" t="s">
        <v>1291</v>
      </c>
    </row>
    <row r="154" spans="2:10" x14ac:dyDescent="0.2">
      <c r="B154" s="293"/>
      <c r="C154" s="510"/>
      <c r="D154" s="319" t="s">
        <v>404</v>
      </c>
      <c r="E154" s="397" t="s">
        <v>1274</v>
      </c>
      <c r="F154" s="397" t="s">
        <v>415</v>
      </c>
      <c r="G154" s="305" t="s">
        <v>1285</v>
      </c>
      <c r="H154" s="305" t="s">
        <v>24</v>
      </c>
      <c r="I154" s="303" t="s">
        <v>1231</v>
      </c>
      <c r="J154" s="322" t="s">
        <v>1292</v>
      </c>
    </row>
    <row r="155" spans="2:10" x14ac:dyDescent="0.2">
      <c r="B155" s="293"/>
      <c r="C155" s="510"/>
      <c r="D155" s="319" t="s">
        <v>404</v>
      </c>
      <c r="E155" s="397" t="s">
        <v>1275</v>
      </c>
      <c r="F155" s="397" t="s">
        <v>415</v>
      </c>
      <c r="G155" s="305" t="s">
        <v>1286</v>
      </c>
      <c r="H155" s="305" t="s">
        <v>24</v>
      </c>
      <c r="I155" s="303" t="s">
        <v>1231</v>
      </c>
      <c r="J155" s="322" t="s">
        <v>1293</v>
      </c>
    </row>
    <row r="156" spans="2:10" x14ac:dyDescent="0.2">
      <c r="B156" s="293"/>
      <c r="C156" s="510"/>
      <c r="D156" s="319" t="s">
        <v>404</v>
      </c>
      <c r="E156" s="397" t="s">
        <v>1276</v>
      </c>
      <c r="F156" s="397" t="s">
        <v>69</v>
      </c>
      <c r="G156" s="305" t="s">
        <v>1287</v>
      </c>
      <c r="H156" s="305" t="s">
        <v>24</v>
      </c>
      <c r="I156" s="303" t="s">
        <v>1231</v>
      </c>
      <c r="J156" s="322" t="s">
        <v>1294</v>
      </c>
    </row>
    <row r="157" spans="2:10" x14ac:dyDescent="0.2">
      <c r="B157" s="293"/>
      <c r="C157" s="510"/>
      <c r="D157" s="319" t="s">
        <v>404</v>
      </c>
      <c r="E157" s="397" t="s">
        <v>1277</v>
      </c>
      <c r="F157" s="397" t="s">
        <v>69</v>
      </c>
      <c r="G157" s="305" t="s">
        <v>1288</v>
      </c>
      <c r="H157" s="305" t="s">
        <v>98</v>
      </c>
      <c r="I157" s="303" t="s">
        <v>1231</v>
      </c>
      <c r="J157" s="322" t="s">
        <v>1295</v>
      </c>
    </row>
    <row r="158" spans="2:10" x14ac:dyDescent="0.2">
      <c r="B158" s="293"/>
      <c r="C158" s="510"/>
      <c r="D158" s="319" t="s">
        <v>404</v>
      </c>
      <c r="E158" s="397" t="s">
        <v>1278</v>
      </c>
      <c r="F158" s="397" t="s">
        <v>69</v>
      </c>
      <c r="G158" s="305" t="s">
        <v>1289</v>
      </c>
      <c r="H158" s="305" t="s">
        <v>704</v>
      </c>
      <c r="I158" s="303" t="s">
        <v>1231</v>
      </c>
      <c r="J158" s="322" t="s">
        <v>1296</v>
      </c>
    </row>
    <row r="159" spans="2:10" x14ac:dyDescent="0.2">
      <c r="B159" s="293"/>
      <c r="C159" s="510"/>
      <c r="D159" s="319" t="s">
        <v>404</v>
      </c>
      <c r="E159" s="397" t="s">
        <v>865</v>
      </c>
      <c r="F159" s="397" t="s">
        <v>69</v>
      </c>
      <c r="G159" s="305" t="s">
        <v>802</v>
      </c>
      <c r="H159" s="305" t="s">
        <v>24</v>
      </c>
      <c r="I159" s="303" t="s">
        <v>1231</v>
      </c>
      <c r="J159" s="322" t="s">
        <v>834</v>
      </c>
    </row>
    <row r="160" spans="2:10" ht="12.75" thickBot="1" x14ac:dyDescent="0.25">
      <c r="B160" s="293"/>
      <c r="C160" s="510"/>
      <c r="D160" s="319" t="s">
        <v>404</v>
      </c>
      <c r="E160" s="397" t="s">
        <v>866</v>
      </c>
      <c r="F160" s="397" t="s">
        <v>69</v>
      </c>
      <c r="G160" s="305" t="s">
        <v>858</v>
      </c>
      <c r="H160" s="305" t="s">
        <v>964</v>
      </c>
      <c r="I160" s="303" t="s">
        <v>1231</v>
      </c>
      <c r="J160" s="322" t="s">
        <v>861</v>
      </c>
    </row>
    <row r="161" spans="2:10" ht="13.5" thickBot="1" x14ac:dyDescent="0.25">
      <c r="D161" s="633" t="s">
        <v>1223</v>
      </c>
      <c r="E161" s="634"/>
      <c r="F161" s="634"/>
      <c r="G161" s="634"/>
      <c r="H161" s="634"/>
      <c r="I161" s="522"/>
      <c r="J161" s="523"/>
    </row>
    <row r="162" spans="2:10" ht="24" x14ac:dyDescent="0.2">
      <c r="B162" s="293"/>
      <c r="C162" s="510"/>
      <c r="D162" s="318" t="s">
        <v>405</v>
      </c>
      <c r="E162" s="398" t="s">
        <v>863</v>
      </c>
      <c r="F162" s="398" t="s">
        <v>69</v>
      </c>
      <c r="G162" s="299" t="s">
        <v>1366</v>
      </c>
      <c r="H162" s="400" t="s">
        <v>1117</v>
      </c>
      <c r="I162" s="400" t="s">
        <v>1231</v>
      </c>
      <c r="J162" s="321" t="s">
        <v>1053</v>
      </c>
    </row>
    <row r="163" spans="2:10" x14ac:dyDescent="0.2">
      <c r="B163" s="293"/>
      <c r="C163" s="510"/>
      <c r="D163" s="319" t="s">
        <v>405</v>
      </c>
      <c r="E163" s="397" t="s">
        <v>864</v>
      </c>
      <c r="F163" s="397" t="s">
        <v>69</v>
      </c>
      <c r="G163" s="305" t="s">
        <v>1367</v>
      </c>
      <c r="H163" s="303" t="s">
        <v>24</v>
      </c>
      <c r="I163" s="303" t="s">
        <v>1231</v>
      </c>
      <c r="J163" s="322" t="s">
        <v>1065</v>
      </c>
    </row>
    <row r="164" spans="2:10" x14ac:dyDescent="0.2">
      <c r="B164" s="293"/>
      <c r="C164" s="510"/>
      <c r="D164" s="319" t="s">
        <v>405</v>
      </c>
      <c r="E164" s="397" t="s">
        <v>388</v>
      </c>
      <c r="F164" s="397" t="s">
        <v>414</v>
      </c>
      <c r="G164" s="311" t="s">
        <v>1368</v>
      </c>
      <c r="H164" s="312" t="s">
        <v>964</v>
      </c>
      <c r="I164" s="311" t="s">
        <v>1205</v>
      </c>
      <c r="J164" s="322" t="s">
        <v>1072</v>
      </c>
    </row>
    <row r="165" spans="2:10" x14ac:dyDescent="0.2">
      <c r="B165" s="293"/>
      <c r="C165" s="510"/>
      <c r="D165" s="319" t="s">
        <v>405</v>
      </c>
      <c r="E165" s="397" t="s">
        <v>389</v>
      </c>
      <c r="F165" s="397" t="s">
        <v>415</v>
      </c>
      <c r="G165" s="311" t="s">
        <v>1369</v>
      </c>
      <c r="H165" s="312" t="s">
        <v>964</v>
      </c>
      <c r="I165" s="311" t="s">
        <v>1204</v>
      </c>
      <c r="J165" s="322" t="s">
        <v>1073</v>
      </c>
    </row>
    <row r="166" spans="2:10" x14ac:dyDescent="0.2">
      <c r="B166" s="293"/>
      <c r="C166" s="510"/>
      <c r="D166" s="319" t="s">
        <v>405</v>
      </c>
      <c r="E166" s="397" t="s">
        <v>876</v>
      </c>
      <c r="F166" s="397" t="s">
        <v>415</v>
      </c>
      <c r="G166" s="311" t="s">
        <v>770</v>
      </c>
      <c r="H166" s="312" t="s">
        <v>964</v>
      </c>
      <c r="I166" s="303" t="s">
        <v>1231</v>
      </c>
      <c r="J166" s="322" t="s">
        <v>1099</v>
      </c>
    </row>
    <row r="167" spans="2:10" x14ac:dyDescent="0.2">
      <c r="B167" s="293"/>
      <c r="C167" s="510"/>
      <c r="D167" s="319" t="s">
        <v>405</v>
      </c>
      <c r="E167" s="397" t="s">
        <v>877</v>
      </c>
      <c r="F167" s="397" t="s">
        <v>415</v>
      </c>
      <c r="G167" s="311" t="s">
        <v>788</v>
      </c>
      <c r="H167" s="312" t="s">
        <v>24</v>
      </c>
      <c r="I167" s="303" t="s">
        <v>1231</v>
      </c>
      <c r="J167" s="322" t="s">
        <v>1062</v>
      </c>
    </row>
    <row r="168" spans="2:10" x14ac:dyDescent="0.2">
      <c r="B168" s="293"/>
      <c r="C168" s="510"/>
      <c r="D168" s="319" t="s">
        <v>405</v>
      </c>
      <c r="E168" s="397" t="s">
        <v>878</v>
      </c>
      <c r="F168" s="397" t="s">
        <v>415</v>
      </c>
      <c r="G168" s="311" t="s">
        <v>789</v>
      </c>
      <c r="H168" s="312" t="s">
        <v>24</v>
      </c>
      <c r="I168" s="303" t="s">
        <v>1231</v>
      </c>
      <c r="J168" s="322" t="s">
        <v>1063</v>
      </c>
    </row>
    <row r="169" spans="2:10" x14ac:dyDescent="0.2">
      <c r="B169" s="293"/>
      <c r="C169" s="510"/>
      <c r="D169" s="319" t="s">
        <v>405</v>
      </c>
      <c r="E169" s="397" t="s">
        <v>879</v>
      </c>
      <c r="F169" s="397" t="s">
        <v>415</v>
      </c>
      <c r="G169" s="311" t="s">
        <v>790</v>
      </c>
      <c r="H169" s="312" t="s">
        <v>24</v>
      </c>
      <c r="I169" s="303" t="s">
        <v>1231</v>
      </c>
      <c r="J169" s="322" t="s">
        <v>1064</v>
      </c>
    </row>
    <row r="170" spans="2:10" ht="108" x14ac:dyDescent="0.2">
      <c r="B170" s="293"/>
      <c r="C170" s="510"/>
      <c r="D170" s="319" t="s">
        <v>405</v>
      </c>
      <c r="E170" s="397" t="s">
        <v>408</v>
      </c>
      <c r="F170" s="397" t="s">
        <v>414</v>
      </c>
      <c r="G170" s="313" t="s">
        <v>1100</v>
      </c>
      <c r="H170" s="310" t="s">
        <v>1458</v>
      </c>
      <c r="I170" s="310" t="s">
        <v>1208</v>
      </c>
      <c r="J170" s="322" t="s">
        <v>1101</v>
      </c>
    </row>
    <row r="171" spans="2:10" ht="36" x14ac:dyDescent="0.2">
      <c r="B171" s="293"/>
      <c r="C171" s="510"/>
      <c r="D171" s="319" t="s">
        <v>405</v>
      </c>
      <c r="E171" s="397" t="s">
        <v>862</v>
      </c>
      <c r="F171" s="397" t="s">
        <v>415</v>
      </c>
      <c r="G171" s="311" t="s">
        <v>804</v>
      </c>
      <c r="H171" s="311" t="s">
        <v>1102</v>
      </c>
      <c r="I171" s="303" t="s">
        <v>1231</v>
      </c>
      <c r="J171" s="322" t="s">
        <v>1103</v>
      </c>
    </row>
    <row r="172" spans="2:10" ht="36" x14ac:dyDescent="0.2">
      <c r="B172" s="293"/>
      <c r="C172" s="510"/>
      <c r="D172" s="319" t="s">
        <v>405</v>
      </c>
      <c r="E172" s="397" t="s">
        <v>874</v>
      </c>
      <c r="F172" s="397" t="s">
        <v>415</v>
      </c>
      <c r="G172" s="305" t="s">
        <v>787</v>
      </c>
      <c r="H172" s="303" t="s">
        <v>989</v>
      </c>
      <c r="I172" s="303" t="s">
        <v>1231</v>
      </c>
      <c r="J172" s="322" t="s">
        <v>1057</v>
      </c>
    </row>
    <row r="173" spans="2:10" ht="36" x14ac:dyDescent="0.2">
      <c r="B173" s="293"/>
      <c r="C173" s="510"/>
      <c r="D173" s="319" t="s">
        <v>405</v>
      </c>
      <c r="E173" s="397" t="s">
        <v>875</v>
      </c>
      <c r="F173" s="397" t="s">
        <v>415</v>
      </c>
      <c r="G173" s="311" t="s">
        <v>1373</v>
      </c>
      <c r="H173" s="311" t="s">
        <v>1067</v>
      </c>
      <c r="I173" s="303" t="s">
        <v>1231</v>
      </c>
      <c r="J173" s="322" t="s">
        <v>1074</v>
      </c>
    </row>
    <row r="174" spans="2:10" ht="72" x14ac:dyDescent="0.2">
      <c r="B174" s="293"/>
      <c r="C174" s="510"/>
      <c r="D174" s="319" t="s">
        <v>405</v>
      </c>
      <c r="E174" s="397" t="s">
        <v>880</v>
      </c>
      <c r="F174" s="397" t="s">
        <v>415</v>
      </c>
      <c r="G174" s="313" t="s">
        <v>801</v>
      </c>
      <c r="H174" s="304" t="s">
        <v>1106</v>
      </c>
      <c r="I174" s="303" t="s">
        <v>1231</v>
      </c>
      <c r="J174" s="322" t="s">
        <v>1107</v>
      </c>
    </row>
    <row r="175" spans="2:10" x14ac:dyDescent="0.2">
      <c r="C175" s="519"/>
      <c r="D175" s="319" t="s">
        <v>405</v>
      </c>
      <c r="E175" s="397" t="s">
        <v>687</v>
      </c>
      <c r="F175" s="397" t="s">
        <v>415</v>
      </c>
      <c r="G175" s="513" t="s">
        <v>1374</v>
      </c>
      <c r="H175" s="312" t="s">
        <v>24</v>
      </c>
      <c r="I175" s="311" t="s">
        <v>1168</v>
      </c>
      <c r="J175" s="322" t="s">
        <v>1135</v>
      </c>
    </row>
    <row r="176" spans="2:10" x14ac:dyDescent="0.2">
      <c r="C176" s="519"/>
      <c r="D176" s="319" t="s">
        <v>405</v>
      </c>
      <c r="E176" s="397" t="s">
        <v>688</v>
      </c>
      <c r="F176" s="397" t="s">
        <v>415</v>
      </c>
      <c r="G176" s="513" t="s">
        <v>1375</v>
      </c>
      <c r="H176" s="312" t="s">
        <v>24</v>
      </c>
      <c r="I176" s="311" t="s">
        <v>1168</v>
      </c>
      <c r="J176" s="322" t="s">
        <v>1134</v>
      </c>
    </row>
    <row r="177" spans="2:10" x14ac:dyDescent="0.2">
      <c r="C177" s="519"/>
      <c r="D177" s="319" t="s">
        <v>405</v>
      </c>
      <c r="E177" s="397" t="s">
        <v>399</v>
      </c>
      <c r="F177" s="397" t="s">
        <v>415</v>
      </c>
      <c r="G177" s="514" t="s">
        <v>1376</v>
      </c>
      <c r="H177" s="303" t="s">
        <v>1172</v>
      </c>
      <c r="I177" s="303" t="s">
        <v>1168</v>
      </c>
      <c r="J177" s="322" t="s">
        <v>1137</v>
      </c>
    </row>
    <row r="178" spans="2:10" x14ac:dyDescent="0.2">
      <c r="C178" s="519"/>
      <c r="D178" s="319" t="s">
        <v>405</v>
      </c>
      <c r="E178" s="397" t="s">
        <v>400</v>
      </c>
      <c r="F178" s="397" t="s">
        <v>415</v>
      </c>
      <c r="G178" s="514" t="s">
        <v>1377</v>
      </c>
      <c r="H178" s="303" t="s">
        <v>1172</v>
      </c>
      <c r="I178" s="303" t="s">
        <v>1168</v>
      </c>
      <c r="J178" s="322" t="s">
        <v>1136</v>
      </c>
    </row>
    <row r="179" spans="2:10" x14ac:dyDescent="0.2">
      <c r="B179" s="293"/>
      <c r="C179" s="510"/>
      <c r="D179" s="319" t="s">
        <v>405</v>
      </c>
      <c r="E179" s="397" t="s">
        <v>881</v>
      </c>
      <c r="F179" s="397" t="s">
        <v>414</v>
      </c>
      <c r="G179" s="301" t="s">
        <v>1328</v>
      </c>
      <c r="H179" s="301" t="s">
        <v>53</v>
      </c>
      <c r="I179" s="303" t="s">
        <v>1231</v>
      </c>
      <c r="J179" s="322" t="s">
        <v>1095</v>
      </c>
    </row>
    <row r="180" spans="2:10" x14ac:dyDescent="0.2">
      <c r="B180" s="293"/>
      <c r="C180" s="510"/>
      <c r="D180" s="319" t="s">
        <v>405</v>
      </c>
      <c r="E180" s="397" t="s">
        <v>1297</v>
      </c>
      <c r="F180" s="397" t="s">
        <v>69</v>
      </c>
      <c r="G180" s="301" t="s">
        <v>1327</v>
      </c>
      <c r="H180" s="301" t="s">
        <v>24</v>
      </c>
      <c r="I180" s="303" t="s">
        <v>1231</v>
      </c>
      <c r="J180" s="322" t="s">
        <v>1098</v>
      </c>
    </row>
    <row r="181" spans="2:10" x14ac:dyDescent="0.2">
      <c r="B181" s="293"/>
      <c r="C181" s="510"/>
      <c r="D181" s="319" t="s">
        <v>405</v>
      </c>
      <c r="E181" s="397" t="s">
        <v>1298</v>
      </c>
      <c r="F181" s="397" t="s">
        <v>69</v>
      </c>
      <c r="G181" s="305" t="s">
        <v>1259</v>
      </c>
      <c r="H181" s="305" t="s">
        <v>24</v>
      </c>
      <c r="I181" s="303" t="s">
        <v>1231</v>
      </c>
      <c r="J181" s="322" t="s">
        <v>1314</v>
      </c>
    </row>
    <row r="182" spans="2:10" x14ac:dyDescent="0.2">
      <c r="B182" s="293"/>
      <c r="C182" s="510"/>
      <c r="D182" s="319" t="s">
        <v>405</v>
      </c>
      <c r="E182" s="397" t="s">
        <v>1299</v>
      </c>
      <c r="F182" s="397" t="s">
        <v>415</v>
      </c>
      <c r="G182" s="305" t="s">
        <v>1260</v>
      </c>
      <c r="H182" s="305" t="s">
        <v>24</v>
      </c>
      <c r="I182" s="303" t="s">
        <v>1231</v>
      </c>
      <c r="J182" s="322" t="s">
        <v>1315</v>
      </c>
    </row>
    <row r="183" spans="2:10" x14ac:dyDescent="0.2">
      <c r="B183" s="293"/>
      <c r="C183" s="510"/>
      <c r="D183" s="319" t="s">
        <v>405</v>
      </c>
      <c r="E183" s="397" t="s">
        <v>1300</v>
      </c>
      <c r="F183" s="397" t="s">
        <v>415</v>
      </c>
      <c r="G183" s="305" t="s">
        <v>1261</v>
      </c>
      <c r="H183" s="305" t="s">
        <v>24</v>
      </c>
      <c r="I183" s="303" t="s">
        <v>1231</v>
      </c>
      <c r="J183" s="322" t="s">
        <v>1316</v>
      </c>
    </row>
    <row r="184" spans="2:10" x14ac:dyDescent="0.2">
      <c r="B184" s="293"/>
      <c r="C184" s="510"/>
      <c r="D184" s="319" t="s">
        <v>405</v>
      </c>
      <c r="E184" s="397" t="s">
        <v>1301</v>
      </c>
      <c r="F184" s="397" t="s">
        <v>69</v>
      </c>
      <c r="G184" s="305" t="s">
        <v>1262</v>
      </c>
      <c r="H184" s="305" t="s">
        <v>24</v>
      </c>
      <c r="I184" s="303" t="s">
        <v>1231</v>
      </c>
      <c r="J184" s="322" t="s">
        <v>1317</v>
      </c>
    </row>
    <row r="185" spans="2:10" x14ac:dyDescent="0.2">
      <c r="B185" s="293"/>
      <c r="C185" s="510"/>
      <c r="D185" s="319" t="s">
        <v>405</v>
      </c>
      <c r="E185" s="397" t="s">
        <v>1302</v>
      </c>
      <c r="F185" s="397" t="s">
        <v>69</v>
      </c>
      <c r="G185" s="305" t="s">
        <v>1263</v>
      </c>
      <c r="H185" s="305" t="s">
        <v>98</v>
      </c>
      <c r="I185" s="303" t="s">
        <v>1231</v>
      </c>
      <c r="J185" s="322" t="s">
        <v>1318</v>
      </c>
    </row>
    <row r="186" spans="2:10" x14ac:dyDescent="0.2">
      <c r="B186" s="293"/>
      <c r="C186" s="510"/>
      <c r="D186" s="319" t="s">
        <v>405</v>
      </c>
      <c r="E186" s="397" t="s">
        <v>1303</v>
      </c>
      <c r="F186" s="397" t="s">
        <v>69</v>
      </c>
      <c r="G186" s="305" t="s">
        <v>1264</v>
      </c>
      <c r="H186" s="305" t="s">
        <v>704</v>
      </c>
      <c r="I186" s="303" t="s">
        <v>1231</v>
      </c>
      <c r="J186" s="322" t="s">
        <v>1132</v>
      </c>
    </row>
    <row r="187" spans="2:10" x14ac:dyDescent="0.2">
      <c r="B187" s="293"/>
      <c r="C187" s="510"/>
      <c r="D187" s="319" t="s">
        <v>405</v>
      </c>
      <c r="E187" s="397" t="s">
        <v>1304</v>
      </c>
      <c r="F187" s="397" t="s">
        <v>69</v>
      </c>
      <c r="G187" s="305" t="s">
        <v>1329</v>
      </c>
      <c r="H187" s="305" t="s">
        <v>24</v>
      </c>
      <c r="I187" s="303" t="s">
        <v>1231</v>
      </c>
      <c r="J187" s="322" t="s">
        <v>1319</v>
      </c>
    </row>
    <row r="188" spans="2:10" x14ac:dyDescent="0.2">
      <c r="B188" s="293"/>
      <c r="C188" s="510"/>
      <c r="D188" s="319" t="s">
        <v>405</v>
      </c>
      <c r="E188" s="397" t="s">
        <v>1305</v>
      </c>
      <c r="F188" s="397" t="s">
        <v>69</v>
      </c>
      <c r="G188" s="305" t="s">
        <v>1284</v>
      </c>
      <c r="H188" s="305" t="s">
        <v>24</v>
      </c>
      <c r="I188" s="303" t="s">
        <v>1231</v>
      </c>
      <c r="J188" s="322" t="s">
        <v>1320</v>
      </c>
    </row>
    <row r="189" spans="2:10" x14ac:dyDescent="0.2">
      <c r="B189" s="293"/>
      <c r="C189" s="510"/>
      <c r="D189" s="319" t="s">
        <v>405</v>
      </c>
      <c r="E189" s="397" t="s">
        <v>1306</v>
      </c>
      <c r="F189" s="397" t="s">
        <v>415</v>
      </c>
      <c r="G189" s="305" t="s">
        <v>1285</v>
      </c>
      <c r="H189" s="305" t="s">
        <v>24</v>
      </c>
      <c r="I189" s="303" t="s">
        <v>1231</v>
      </c>
      <c r="J189" s="322" t="s">
        <v>1321</v>
      </c>
    </row>
    <row r="190" spans="2:10" x14ac:dyDescent="0.2">
      <c r="B190" s="293"/>
      <c r="C190" s="510"/>
      <c r="D190" s="319" t="s">
        <v>405</v>
      </c>
      <c r="E190" s="397" t="s">
        <v>1307</v>
      </c>
      <c r="F190" s="397" t="s">
        <v>415</v>
      </c>
      <c r="G190" s="305" t="s">
        <v>1286</v>
      </c>
      <c r="H190" s="305" t="s">
        <v>24</v>
      </c>
      <c r="I190" s="303" t="s">
        <v>1231</v>
      </c>
      <c r="J190" s="322" t="s">
        <v>1322</v>
      </c>
    </row>
    <row r="191" spans="2:10" x14ac:dyDescent="0.2">
      <c r="B191" s="293"/>
      <c r="C191" s="510"/>
      <c r="D191" s="319" t="s">
        <v>405</v>
      </c>
      <c r="E191" s="397" t="s">
        <v>1308</v>
      </c>
      <c r="F191" s="397" t="s">
        <v>69</v>
      </c>
      <c r="G191" s="305" t="s">
        <v>1287</v>
      </c>
      <c r="H191" s="305" t="s">
        <v>24</v>
      </c>
      <c r="I191" s="303" t="s">
        <v>1231</v>
      </c>
      <c r="J191" s="322" t="s">
        <v>1323</v>
      </c>
    </row>
    <row r="192" spans="2:10" x14ac:dyDescent="0.2">
      <c r="B192" s="293"/>
      <c r="C192" s="510"/>
      <c r="D192" s="319" t="s">
        <v>405</v>
      </c>
      <c r="E192" s="397" t="s">
        <v>1309</v>
      </c>
      <c r="F192" s="397" t="s">
        <v>69</v>
      </c>
      <c r="G192" s="305" t="s">
        <v>1288</v>
      </c>
      <c r="H192" s="305" t="s">
        <v>98</v>
      </c>
      <c r="I192" s="303" t="s">
        <v>1231</v>
      </c>
      <c r="J192" s="322" t="s">
        <v>1324</v>
      </c>
    </row>
    <row r="193" spans="2:10" x14ac:dyDescent="0.2">
      <c r="B193" s="293"/>
      <c r="C193" s="510"/>
      <c r="D193" s="319" t="s">
        <v>405</v>
      </c>
      <c r="E193" s="397" t="s">
        <v>1310</v>
      </c>
      <c r="F193" s="397" t="s">
        <v>69</v>
      </c>
      <c r="G193" s="305" t="s">
        <v>1289</v>
      </c>
      <c r="H193" s="305" t="s">
        <v>704</v>
      </c>
      <c r="I193" s="303" t="s">
        <v>1231</v>
      </c>
      <c r="J193" s="322" t="s">
        <v>1325</v>
      </c>
    </row>
    <row r="194" spans="2:10" x14ac:dyDescent="0.2">
      <c r="B194" s="293"/>
      <c r="C194" s="510"/>
      <c r="D194" s="319" t="s">
        <v>405</v>
      </c>
      <c r="E194" s="397" t="s">
        <v>882</v>
      </c>
      <c r="F194" s="397" t="s">
        <v>415</v>
      </c>
      <c r="G194" s="305" t="s">
        <v>800</v>
      </c>
      <c r="H194" s="305" t="s">
        <v>24</v>
      </c>
      <c r="I194" s="303" t="s">
        <v>1231</v>
      </c>
      <c r="J194" s="322" t="s">
        <v>1071</v>
      </c>
    </row>
    <row r="195" spans="2:10" x14ac:dyDescent="0.2">
      <c r="B195" s="293"/>
      <c r="C195" s="510"/>
      <c r="D195" s="319" t="s">
        <v>405</v>
      </c>
      <c r="E195" s="397" t="s">
        <v>883</v>
      </c>
      <c r="F195" s="397" t="s">
        <v>415</v>
      </c>
      <c r="G195" s="305" t="s">
        <v>842</v>
      </c>
      <c r="H195" s="305" t="s">
        <v>964</v>
      </c>
      <c r="I195" s="303" t="s">
        <v>1231</v>
      </c>
      <c r="J195" s="322" t="s">
        <v>1075</v>
      </c>
    </row>
    <row r="196" spans="2:10" x14ac:dyDescent="0.2">
      <c r="B196" s="293"/>
      <c r="C196" s="510"/>
      <c r="D196" s="319" t="s">
        <v>405</v>
      </c>
      <c r="E196" s="397" t="s">
        <v>884</v>
      </c>
      <c r="F196" s="397" t="s">
        <v>415</v>
      </c>
      <c r="G196" s="305" t="s">
        <v>785</v>
      </c>
      <c r="H196" s="305" t="s">
        <v>24</v>
      </c>
      <c r="I196" s="303" t="s">
        <v>1231</v>
      </c>
      <c r="J196" s="322" t="s">
        <v>1096</v>
      </c>
    </row>
    <row r="197" spans="2:10" x14ac:dyDescent="0.2">
      <c r="B197" s="293"/>
      <c r="C197" s="510"/>
      <c r="D197" s="319" t="s">
        <v>405</v>
      </c>
      <c r="E197" s="397" t="s">
        <v>674</v>
      </c>
      <c r="F197" s="397" t="s">
        <v>69</v>
      </c>
      <c r="G197" s="311" t="s">
        <v>710</v>
      </c>
      <c r="H197" s="311" t="s">
        <v>95</v>
      </c>
      <c r="I197" s="311" t="s">
        <v>1206</v>
      </c>
      <c r="J197" s="322" t="s">
        <v>1077</v>
      </c>
    </row>
    <row r="198" spans="2:10" ht="24" x14ac:dyDescent="0.2">
      <c r="B198" s="293"/>
      <c r="C198" s="510"/>
      <c r="D198" s="319" t="s">
        <v>405</v>
      </c>
      <c r="E198" s="397" t="s">
        <v>675</v>
      </c>
      <c r="F198" s="397" t="s">
        <v>69</v>
      </c>
      <c r="G198" s="311" t="s">
        <v>711</v>
      </c>
      <c r="H198" s="311" t="s">
        <v>712</v>
      </c>
      <c r="I198" s="311" t="s">
        <v>1206</v>
      </c>
      <c r="J198" s="322" t="s">
        <v>1076</v>
      </c>
    </row>
    <row r="199" spans="2:10" x14ac:dyDescent="0.2">
      <c r="B199" s="293"/>
      <c r="C199" s="510"/>
      <c r="D199" s="319" t="s">
        <v>405</v>
      </c>
      <c r="E199" s="397" t="s">
        <v>676</v>
      </c>
      <c r="F199" s="397" t="s">
        <v>69</v>
      </c>
      <c r="G199" s="305" t="s">
        <v>713</v>
      </c>
      <c r="H199" s="305" t="s">
        <v>1523</v>
      </c>
      <c r="I199" s="311" t="s">
        <v>1206</v>
      </c>
      <c r="J199" s="322" t="s">
        <v>1078</v>
      </c>
    </row>
    <row r="200" spans="2:10" x14ac:dyDescent="0.2">
      <c r="B200" s="293"/>
      <c r="C200" s="510"/>
      <c r="D200" s="319" t="s">
        <v>405</v>
      </c>
      <c r="E200" s="397" t="s">
        <v>677</v>
      </c>
      <c r="F200" s="397" t="s">
        <v>69</v>
      </c>
      <c r="G200" s="305" t="s">
        <v>715</v>
      </c>
      <c r="H200" s="303" t="s">
        <v>1524</v>
      </c>
      <c r="I200" s="311" t="s">
        <v>1206</v>
      </c>
      <c r="J200" s="322" t="s">
        <v>1079</v>
      </c>
    </row>
    <row r="201" spans="2:10" x14ac:dyDescent="0.2">
      <c r="B201" s="293"/>
      <c r="C201" s="510"/>
      <c r="D201" s="319" t="s">
        <v>405</v>
      </c>
      <c r="E201" s="397" t="s">
        <v>867</v>
      </c>
      <c r="F201" s="397" t="s">
        <v>69</v>
      </c>
      <c r="G201" s="305" t="s">
        <v>791</v>
      </c>
      <c r="H201" s="303" t="s">
        <v>1524</v>
      </c>
      <c r="I201" s="303" t="s">
        <v>1231</v>
      </c>
      <c r="J201" s="322" t="s">
        <v>1080</v>
      </c>
    </row>
    <row r="202" spans="2:10" x14ac:dyDescent="0.2">
      <c r="B202" s="293"/>
      <c r="C202" s="510"/>
      <c r="D202" s="319" t="s">
        <v>405</v>
      </c>
      <c r="E202" s="397" t="s">
        <v>868</v>
      </c>
      <c r="F202" s="397" t="s">
        <v>69</v>
      </c>
      <c r="G202" s="305" t="s">
        <v>793</v>
      </c>
      <c r="H202" s="303" t="s">
        <v>1524</v>
      </c>
      <c r="I202" s="303" t="s">
        <v>1231</v>
      </c>
      <c r="J202" s="322" t="s">
        <v>1082</v>
      </c>
    </row>
    <row r="203" spans="2:10" ht="36" x14ac:dyDescent="0.2">
      <c r="B203" s="293"/>
      <c r="C203" s="510"/>
      <c r="D203" s="319" t="s">
        <v>405</v>
      </c>
      <c r="E203" s="397" t="s">
        <v>869</v>
      </c>
      <c r="F203" s="397" t="s">
        <v>69</v>
      </c>
      <c r="G203" s="305" t="s">
        <v>795</v>
      </c>
      <c r="H203" s="303" t="s">
        <v>796</v>
      </c>
      <c r="I203" s="303" t="s">
        <v>1231</v>
      </c>
      <c r="J203" s="322" t="s">
        <v>1087</v>
      </c>
    </row>
    <row r="204" spans="2:10" x14ac:dyDescent="0.2">
      <c r="B204" s="293"/>
      <c r="C204" s="510"/>
      <c r="D204" s="319" t="s">
        <v>405</v>
      </c>
      <c r="E204" s="397" t="s">
        <v>870</v>
      </c>
      <c r="F204" s="397" t="s">
        <v>69</v>
      </c>
      <c r="G204" s="305" t="s">
        <v>792</v>
      </c>
      <c r="H204" s="303" t="s">
        <v>1524</v>
      </c>
      <c r="I204" s="303" t="s">
        <v>1231</v>
      </c>
      <c r="J204" s="322" t="s">
        <v>1084</v>
      </c>
    </row>
    <row r="205" spans="2:10" x14ac:dyDescent="0.2">
      <c r="B205" s="293"/>
      <c r="C205" s="510"/>
      <c r="D205" s="319" t="s">
        <v>405</v>
      </c>
      <c r="E205" s="397" t="s">
        <v>871</v>
      </c>
      <c r="F205" s="397" t="s">
        <v>69</v>
      </c>
      <c r="G205" s="305" t="s">
        <v>794</v>
      </c>
      <c r="H205" s="303" t="s">
        <v>1525</v>
      </c>
      <c r="I205" s="303" t="s">
        <v>1231</v>
      </c>
      <c r="J205" s="322" t="s">
        <v>1085</v>
      </c>
    </row>
    <row r="206" spans="2:10" x14ac:dyDescent="0.2">
      <c r="B206" s="293"/>
      <c r="C206" s="510"/>
      <c r="D206" s="319" t="s">
        <v>405</v>
      </c>
      <c r="E206" s="397" t="s">
        <v>872</v>
      </c>
      <c r="F206" s="397" t="s">
        <v>69</v>
      </c>
      <c r="G206" s="301" t="s">
        <v>797</v>
      </c>
      <c r="H206" s="301" t="s">
        <v>1523</v>
      </c>
      <c r="I206" s="303" t="s">
        <v>1231</v>
      </c>
      <c r="J206" s="322" t="s">
        <v>1088</v>
      </c>
    </row>
    <row r="207" spans="2:10" ht="12.75" thickBot="1" x14ac:dyDescent="0.25">
      <c r="B207" s="293"/>
      <c r="C207" s="510"/>
      <c r="D207" s="320" t="s">
        <v>405</v>
      </c>
      <c r="E207" s="399" t="s">
        <v>873</v>
      </c>
      <c r="F207" s="399" t="s">
        <v>69</v>
      </c>
      <c r="G207" s="481" t="s">
        <v>750</v>
      </c>
      <c r="H207" s="481" t="s">
        <v>1526</v>
      </c>
      <c r="I207" s="314" t="s">
        <v>1231</v>
      </c>
      <c r="J207" s="323" t="s">
        <v>1089</v>
      </c>
    </row>
  </sheetData>
  <mergeCells count="10">
    <mergeCell ref="D131:H131"/>
    <mergeCell ref="D161:H161"/>
    <mergeCell ref="B2:B4"/>
    <mergeCell ref="C2:C4"/>
    <mergeCell ref="D130:H130"/>
    <mergeCell ref="D5:H5"/>
    <mergeCell ref="D57:H57"/>
    <mergeCell ref="D124:H124"/>
    <mergeCell ref="H2:I2"/>
    <mergeCell ref="H3:I3"/>
  </mergeCells>
  <conditionalFormatting sqref="E6:F56 E162:F207">
    <cfRule type="expression" dxfId="7" priority="82" stopIfTrue="1">
      <formula>IF($F6="D",TRUE(),FALSE())</formula>
    </cfRule>
    <cfRule type="expression" dxfId="6" priority="83" stopIfTrue="1">
      <formula>IF($F6="R",TRUE(),FALSE())</formula>
    </cfRule>
  </conditionalFormatting>
  <conditionalFormatting sqref="E58:F123">
    <cfRule type="expression" dxfId="5" priority="1">
      <formula>IF($F58="R",TRUE(),FALSE())</formula>
    </cfRule>
    <cfRule type="expression" dxfId="4" priority="2" stopIfTrue="1">
      <formula>IF($F58="D",TRUE(),FALSE())</formula>
    </cfRule>
  </conditionalFormatting>
  <conditionalFormatting sqref="E125:F126">
    <cfRule type="expression" dxfId="3" priority="136" stopIfTrue="1">
      <formula>IF($F125="D",TRUE(),FALSE())</formula>
    </cfRule>
    <cfRule type="expression" dxfId="2" priority="137" stopIfTrue="1">
      <formula>IF($F125="R",TRUE(),FALSE())</formula>
    </cfRule>
  </conditionalFormatting>
  <conditionalFormatting sqref="E132:F160">
    <cfRule type="expression" dxfId="1" priority="25" stopIfTrue="1">
      <formula>IF($F132="D",TRUE(),FALSE())</formula>
    </cfRule>
    <cfRule type="expression" dxfId="0" priority="26" stopIfTrue="1">
      <formula>IF($F132="R",TRUE(),FALSE())</formula>
    </cfRule>
  </conditionalFormatting>
  <pageMargins left="0.25" right="0.25" top="0.75" bottom="0.75" header="0.3" footer="0.3"/>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51f9eac-afd2-4ea5-bc20-6f066819f627" xsi:nil="true"/>
    <lcf76f155ced4ddcb4097134ff3c332f xmlns="c9b8b08b-2b68-4245-b0af-f8b012daa40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FA3D9920328B46909987354F0B724D" ma:contentTypeVersion="14" ma:contentTypeDescription="Crée un document." ma:contentTypeScope="" ma:versionID="33b8ee51c8f541ebd80cbcf2da9bcbc8">
  <xsd:schema xmlns:xsd="http://www.w3.org/2001/XMLSchema" xmlns:xs="http://www.w3.org/2001/XMLSchema" xmlns:p="http://schemas.microsoft.com/office/2006/metadata/properties" xmlns:ns2="c9b8b08b-2b68-4245-b0af-f8b012daa40d" xmlns:ns3="451f9eac-afd2-4ea5-bc20-6f066819f627" targetNamespace="http://schemas.microsoft.com/office/2006/metadata/properties" ma:root="true" ma:fieldsID="b01ca73667d7873cd2f2743f74654203" ns2:_="" ns3:_="">
    <xsd:import namespace="c9b8b08b-2b68-4245-b0af-f8b012daa40d"/>
    <xsd:import namespace="451f9eac-afd2-4ea5-bc20-6f066819f62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b8b08b-2b68-4245-b0af-f8b012daa4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fad0ff43-1a60-4850-9780-31842915d9a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1f9eac-afd2-4ea5-bc20-6f066819f627" elementFormDefault="qualified">
    <xsd:import namespace="http://schemas.microsoft.com/office/2006/documentManagement/types"/>
    <xsd:import namespace="http://schemas.microsoft.com/office/infopath/2007/PartnerControls"/>
    <xsd:element name="SharedWithUsers" ma:index="13"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1a41a2ea-bbad-46f7-a4e8-9e219156e3ab}" ma:internalName="TaxCatchAll" ma:showField="CatchAllData" ma:web="451f9eac-afd2-4ea5-bc20-6f066819f62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9E5D55-5318-41CC-B898-F3B75FD94B35}">
  <ds:schemaRefs>
    <ds:schemaRef ds:uri="http://schemas.microsoft.com/sharepoint/v3/contenttype/forms"/>
  </ds:schemaRefs>
</ds:datastoreItem>
</file>

<file path=customXml/itemProps2.xml><?xml version="1.0" encoding="utf-8"?>
<ds:datastoreItem xmlns:ds="http://schemas.openxmlformats.org/officeDocument/2006/customXml" ds:itemID="{6BF5383B-5EFE-418E-AD24-134DC58EE6DF}">
  <ds:schemaRefs>
    <ds:schemaRef ds:uri="http://schemas.microsoft.com/office/2006/metadata/properties"/>
    <ds:schemaRef ds:uri="http://schemas.microsoft.com/office/infopath/2007/PartnerControls"/>
    <ds:schemaRef ds:uri="451f9eac-afd2-4ea5-bc20-6f066819f627"/>
    <ds:schemaRef ds:uri="c9b8b08b-2b68-4245-b0af-f8b012daa40d"/>
  </ds:schemaRefs>
</ds:datastoreItem>
</file>

<file path=customXml/itemProps3.xml><?xml version="1.0" encoding="utf-8"?>
<ds:datastoreItem xmlns:ds="http://schemas.openxmlformats.org/officeDocument/2006/customXml" ds:itemID="{B8BD51C7-D497-460D-98EE-AA850190FD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b8b08b-2b68-4245-b0af-f8b012daa40d"/>
    <ds:schemaRef ds:uri="451f9eac-afd2-4ea5-bc20-6f066819f6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Histo.modifs</vt:lpstr>
      <vt:lpstr>Notes, légende</vt:lpstr>
      <vt:lpstr>Description EDIFACT</vt:lpstr>
      <vt:lpstr>Diagramme</vt:lpstr>
      <vt:lpstr>Dictionnaire données</vt:lpstr>
      <vt:lpstr>'Description EDIFACT'!Impression_des_titres</vt:lpstr>
      <vt:lpstr>'Description EDIFACT'!Zone_d_impression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RONDEAU Didier</dc:creator>
  <cp:lastModifiedBy>Christelle Vêtu</cp:lastModifiedBy>
  <cp:lastPrinted>2024-08-09T12:16:13Z</cp:lastPrinted>
  <dcterms:created xsi:type="dcterms:W3CDTF">2012-04-03T13:29:35Z</dcterms:created>
  <dcterms:modified xsi:type="dcterms:W3CDTF">2025-01-27T10:12:25Z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0x01010040FA3D9920328B46909987354F0B724D</vt:lpwstr>
  </property>
  <property fmtid="{D5CDD505-2E9C-101B-9397-08002B2CF9AE}" pid="3" name="MediaServiceImageTags">
    <vt:lpwstr/>
  </property>
</Properties>
</file>